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1.xml" ContentType="application/vnd.openxmlformats-officedocument.spreadsheetml.comments+xml"/>
  <Override PartName="/xl/comments15.xml" ContentType="application/vnd.openxmlformats-officedocument.spreadsheetml.comments+xml"/>
  <Override PartName="/xl/comments9.xml" ContentType="application/vnd.openxmlformats-officedocument.spreadsheetml.comments+xml"/>
  <Override PartName="/xl/comments16.xml" ContentType="application/vnd.openxmlformats-officedocument.spreadsheetml.comments+xml"/>
  <Override PartName="/xl/comments10.xml" ContentType="application/vnd.openxmlformats-officedocument.spreadsheetml.comments+xml"/>
  <Override PartName="/xl/comments17.xml" ContentType="application/vnd.openxmlformats-officedocument.spreadsheetml.comments+xml"/>
  <Override PartName="/xl/calcChain.xml" ContentType="application/vnd.openxmlformats-officedocument.spreadsheetml.calcChain+xml"/>
  <Override PartName="/docProps/app.xml" ContentType="application/vnd.openxmlformats-officedocument.extended-properties+xml"/>
  <Override PartName="/xl/comments8.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W:\MQ5 surveys\Pension Fund Survey redevelopment 2018\SEFT workbook design\Final versions of Questionnaire uploaded to portal\"/>
    </mc:Choice>
  </mc:AlternateContent>
  <xr:revisionPtr revIDLastSave="0" documentId="13_ncr:1_{D293B919-1830-41A8-8906-DBAED8DE4A3B}" xr6:coauthVersionLast="46" xr6:coauthVersionMax="46" xr10:uidLastSave="{00000000-0000-0000-0000-000000000000}"/>
  <workbookProtection workbookAlgorithmName="SHA-512" workbookHashValue="Ecpw6YKf00LkAzMyy2rywhn9IrdpRMsJltZJ++an5HNzZS9+LMgdNh5JGWsH6+tLSelMnuMemYDce9hub6WjvA==" workbookSaltValue="mAHs+NGVT+/Z4OIUNcKtpQ==" workbookSpinCount="100000" lockStructure="1"/>
  <bookViews>
    <workbookView xWindow="-28920" yWindow="-90" windowWidth="29040" windowHeight="15840" tabRatio="635" xr2:uid="{00000000-000D-0000-FFFF-FFFF00000000}"/>
  </bookViews>
  <sheets>
    <sheet name="Front page" sheetId="38" r:id="rId1"/>
    <sheet name="Table of contents" sheetId="18" r:id="rId2"/>
    <sheet name="Intro &amp; guidance" sheetId="28" r:id="rId3"/>
    <sheet name="Technical" sheetId="35" r:id="rId4"/>
    <sheet name="1. Reporting information" sheetId="11" r:id="rId5"/>
    <sheet name="2. Membership" sheetId="8" r:id="rId6"/>
    <sheet name="3. Contributions" sheetId="1" r:id="rId7"/>
    <sheet name="4. Transfers in" sheetId="2" r:id="rId8"/>
    <sheet name="5. Investment income" sheetId="7" r:id="rId9"/>
    <sheet name="6. Other income" sheetId="16" r:id="rId10"/>
    <sheet name="7. Benefits" sheetId="3" r:id="rId11"/>
    <sheet name="8. Leavers and transfers out" sheetId="4" r:id="rId12"/>
    <sheet name="9. Expenses" sheetId="22" r:id="rId13"/>
    <sheet name="10. Taxation" sheetId="26" r:id="rId14"/>
    <sheet name="11. Assets" sheetId="9" r:id="rId15"/>
    <sheet name="12. Liabilities" sheetId="29" r:id="rId16"/>
    <sheet name="13. Derivatives balances" sheetId="14" r:id="rId17"/>
    <sheet name="14a. Transactions_long" sheetId="25" r:id="rId18"/>
    <sheet name="14b. Transactions_short" sheetId="33" r:id="rId19"/>
    <sheet name="15. Pooled investment vehicles" sheetId="30" r:id="rId20"/>
    <sheet name="16. Gilts" sheetId="24" r:id="rId21"/>
    <sheet name="17. Overseas assets by country" sheetId="31" r:id="rId22"/>
    <sheet name="18. Capital transfers" sheetId="36" r:id="rId23"/>
    <sheet name="Review" sheetId="20" r:id="rId24"/>
    <sheet name="END - Completion time" sheetId="37" r:id="rId25"/>
    <sheet name="csv" sheetId="41" state="hidden" r:id="rId26"/>
    <sheet name="Drop down lists" sheetId="21" state="hidden" r:id="rId27"/>
  </sheets>
  <definedNames>
    <definedName name="_xlnm.Print_Area" localSheetId="13">'10. Taxation'!$A$1:$H$31</definedName>
    <definedName name="_xlnm.Print_Area" localSheetId="15">'12. Liabilities'!$A$1:$I$54</definedName>
    <definedName name="_xlnm.Print_Area" localSheetId="16">'13. Derivatives balances'!$A$1:$I$45</definedName>
    <definedName name="_xlnm.Print_Area" localSheetId="17">'14a. Transactions_long'!$A$1:$L$60</definedName>
    <definedName name="_xlnm.Print_Area" localSheetId="18">'14b. Transactions_short'!$A$1:$I$30</definedName>
    <definedName name="_xlnm.Print_Area" localSheetId="19">'15. Pooled investment vehicles'!$A$1:$J$40</definedName>
    <definedName name="_xlnm.Print_Area" localSheetId="20">'16. Gilts'!$A$1:$H$30</definedName>
    <definedName name="_xlnm.Print_Area" localSheetId="21">'17. Overseas assets by country'!$A$1:$J$29</definedName>
    <definedName name="_xlnm.Print_Area" localSheetId="22">'18. Capital transfers'!$A$1:$H$17</definedName>
    <definedName name="_xlnm.Print_Area" localSheetId="5">'2. Membership'!$A$1:$I$36</definedName>
    <definedName name="_xlnm.Print_Area" localSheetId="6">'3. Contributions'!$A$1:$I$50</definedName>
    <definedName name="_xlnm.Print_Area" localSheetId="7">'4. Transfers in'!$A$1:$I$24</definedName>
    <definedName name="_xlnm.Print_Area" localSheetId="8">'5. Investment income'!$A$1:$G$68</definedName>
    <definedName name="_xlnm.Print_Area" localSheetId="9">'6. Other income'!$A$1:$I$30</definedName>
    <definedName name="_xlnm.Print_Area" localSheetId="10">'7. Benefits'!$A$1:$I$40</definedName>
    <definedName name="_xlnm.Print_Area" localSheetId="11">'8. Leavers and transfers out'!$A$1:$I$49</definedName>
    <definedName name="_xlnm.Print_Area" localSheetId="12">'9. Expenses'!$A$1:$I$70</definedName>
    <definedName name="_xlnm.Print_Area" localSheetId="24">'END - Completion time'!$A$1:$F$9</definedName>
    <definedName name="_xlnm.Print_Area" localSheetId="0">'Front page'!$B$1:$B$15</definedName>
    <definedName name="_xlnm.Print_Area" localSheetId="2">'Intro &amp; guidance'!$A$1:$B$71</definedName>
    <definedName name="_xlnm.Print_Area" localSheetId="23">Review!$A$1:$G$35</definedName>
    <definedName name="_xlnm.Print_Area" localSheetId="3">Technical!$A$1:$B$56</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5" i="30" l="1"/>
  <c r="Q205" i="30"/>
  <c r="R205" i="30"/>
  <c r="S205" i="30"/>
  <c r="T205" i="30"/>
  <c r="P206" i="30"/>
  <c r="Q206" i="30"/>
  <c r="R206" i="30"/>
  <c r="S206" i="30"/>
  <c r="T206" i="30"/>
  <c r="P207" i="30"/>
  <c r="Q207" i="30"/>
  <c r="R207" i="30"/>
  <c r="S207" i="30"/>
  <c r="T207" i="30"/>
  <c r="P208" i="30"/>
  <c r="Q208" i="30"/>
  <c r="R208" i="30"/>
  <c r="S208" i="30"/>
  <c r="T208" i="30"/>
  <c r="P209" i="30"/>
  <c r="Q209" i="30"/>
  <c r="R209" i="30"/>
  <c r="S209" i="30"/>
  <c r="T209" i="30"/>
  <c r="P210" i="30"/>
  <c r="Q210" i="30"/>
  <c r="R210" i="30"/>
  <c r="S210" i="30"/>
  <c r="T210" i="30"/>
  <c r="P211" i="30"/>
  <c r="Q211" i="30"/>
  <c r="R211" i="30"/>
  <c r="S211" i="30"/>
  <c r="T211" i="30"/>
  <c r="P212" i="30"/>
  <c r="Q212" i="30"/>
  <c r="R212" i="30"/>
  <c r="S212" i="30"/>
  <c r="T212" i="30"/>
  <c r="P213" i="30"/>
  <c r="Q213" i="30"/>
  <c r="R213" i="30"/>
  <c r="S213" i="30"/>
  <c r="T213" i="30"/>
  <c r="P214" i="30"/>
  <c r="Q214" i="30"/>
  <c r="R214" i="30"/>
  <c r="S214" i="30"/>
  <c r="T214" i="30"/>
  <c r="P215" i="30"/>
  <c r="Q215" i="30"/>
  <c r="R215" i="30"/>
  <c r="S215" i="30"/>
  <c r="T215" i="30"/>
  <c r="P216" i="30"/>
  <c r="Q216" i="30"/>
  <c r="R216" i="30"/>
  <c r="S216" i="30"/>
  <c r="T216" i="30"/>
  <c r="P217" i="30"/>
  <c r="Q217" i="30"/>
  <c r="R217" i="30"/>
  <c r="S217" i="30"/>
  <c r="T217" i="30"/>
  <c r="P218" i="30"/>
  <c r="Q218" i="30"/>
  <c r="R218" i="30"/>
  <c r="S218" i="30"/>
  <c r="T218" i="30"/>
  <c r="P219" i="30"/>
  <c r="Q219" i="30"/>
  <c r="R219" i="30"/>
  <c r="S219" i="30"/>
  <c r="T219" i="30"/>
  <c r="P220" i="30"/>
  <c r="Q220" i="30"/>
  <c r="R220" i="30"/>
  <c r="S220" i="30"/>
  <c r="T220" i="30"/>
  <c r="P221" i="30"/>
  <c r="Q221" i="30"/>
  <c r="R221" i="30"/>
  <c r="S221" i="30"/>
  <c r="T221" i="30"/>
  <c r="P222" i="30"/>
  <c r="Q222" i="30"/>
  <c r="R222" i="30"/>
  <c r="S222" i="30"/>
  <c r="T222" i="30"/>
  <c r="P223" i="30"/>
  <c r="Q223" i="30"/>
  <c r="R223" i="30"/>
  <c r="S223" i="30"/>
  <c r="T223" i="30"/>
  <c r="P224" i="30"/>
  <c r="Q224" i="30"/>
  <c r="R224" i="30"/>
  <c r="S224" i="30"/>
  <c r="T224" i="30"/>
  <c r="P225" i="30"/>
  <c r="Q225" i="30"/>
  <c r="R225" i="30"/>
  <c r="S225" i="30"/>
  <c r="T225" i="30"/>
  <c r="P226" i="30"/>
  <c r="Q226" i="30"/>
  <c r="R226" i="30"/>
  <c r="S226" i="30"/>
  <c r="T226" i="30"/>
  <c r="P227" i="30"/>
  <c r="Q227" i="30"/>
  <c r="R227" i="30"/>
  <c r="S227" i="30"/>
  <c r="T227" i="30"/>
  <c r="P228" i="30"/>
  <c r="Q228" i="30"/>
  <c r="R228" i="30"/>
  <c r="S228" i="30"/>
  <c r="T228" i="30"/>
  <c r="P229" i="30"/>
  <c r="Q229" i="30"/>
  <c r="R229" i="30"/>
  <c r="S229" i="30"/>
  <c r="T229" i="30"/>
  <c r="P230" i="30"/>
  <c r="Q230" i="30"/>
  <c r="R230" i="30"/>
  <c r="S230" i="30"/>
  <c r="T230" i="30"/>
  <c r="P231" i="30"/>
  <c r="Q231" i="30"/>
  <c r="R231" i="30"/>
  <c r="S231" i="30"/>
  <c r="T231" i="30"/>
  <c r="P232" i="30"/>
  <c r="Q232" i="30"/>
  <c r="R232" i="30"/>
  <c r="S232" i="30"/>
  <c r="T232" i="30"/>
  <c r="P233" i="30"/>
  <c r="Q233" i="30"/>
  <c r="R233" i="30"/>
  <c r="S233" i="30"/>
  <c r="T233" i="30"/>
  <c r="P234" i="30"/>
  <c r="Q234" i="30"/>
  <c r="R234" i="30"/>
  <c r="S234" i="30"/>
  <c r="T234" i="30"/>
  <c r="P235" i="30"/>
  <c r="Q235" i="30"/>
  <c r="R235" i="30"/>
  <c r="S235" i="30"/>
  <c r="T235" i="30"/>
  <c r="P236" i="30"/>
  <c r="Q236" i="30"/>
  <c r="R236" i="30"/>
  <c r="S236" i="30"/>
  <c r="T236" i="30"/>
  <c r="P237" i="30"/>
  <c r="Q237" i="30"/>
  <c r="R237" i="30"/>
  <c r="S237" i="30"/>
  <c r="T237" i="30"/>
  <c r="P238" i="30"/>
  <c r="Q238" i="30"/>
  <c r="R238" i="30"/>
  <c r="S238" i="30"/>
  <c r="T238" i="30"/>
  <c r="P239" i="30"/>
  <c r="Q239" i="30"/>
  <c r="R239" i="30"/>
  <c r="S239" i="30"/>
  <c r="T239" i="30"/>
  <c r="P240" i="30"/>
  <c r="Q240" i="30"/>
  <c r="R240" i="30"/>
  <c r="S240" i="30"/>
  <c r="T240" i="30"/>
  <c r="P241" i="30"/>
  <c r="Q241" i="30"/>
  <c r="R241" i="30"/>
  <c r="S241" i="30"/>
  <c r="T241" i="30"/>
  <c r="P242" i="30"/>
  <c r="Q242" i="30"/>
  <c r="R242" i="30"/>
  <c r="S242" i="30"/>
  <c r="T242" i="30"/>
  <c r="P243" i="30"/>
  <c r="Q243" i="30"/>
  <c r="R243" i="30"/>
  <c r="S243" i="30"/>
  <c r="T243" i="30"/>
  <c r="P244" i="30"/>
  <c r="Q244" i="30"/>
  <c r="R244" i="30"/>
  <c r="S244" i="30"/>
  <c r="T244" i="30"/>
  <c r="P245" i="30"/>
  <c r="Q245" i="30"/>
  <c r="R245" i="30"/>
  <c r="S245" i="30"/>
  <c r="T245" i="30"/>
  <c r="P246" i="30"/>
  <c r="Q246" i="30"/>
  <c r="R246" i="30"/>
  <c r="S246" i="30"/>
  <c r="T246" i="30"/>
  <c r="P247" i="30"/>
  <c r="Q247" i="30"/>
  <c r="R247" i="30"/>
  <c r="S247" i="30"/>
  <c r="T247" i="30"/>
  <c r="P248" i="30"/>
  <c r="Q248" i="30"/>
  <c r="R248" i="30"/>
  <c r="S248" i="30"/>
  <c r="T248" i="30"/>
  <c r="P249" i="30"/>
  <c r="Q249" i="30"/>
  <c r="R249" i="30"/>
  <c r="S249" i="30"/>
  <c r="T249" i="30"/>
  <c r="P250" i="30"/>
  <c r="Q250" i="30"/>
  <c r="R250" i="30"/>
  <c r="S250" i="30"/>
  <c r="T250" i="30"/>
  <c r="P251" i="30"/>
  <c r="Q251" i="30"/>
  <c r="R251" i="30"/>
  <c r="S251" i="30"/>
  <c r="T251" i="30"/>
  <c r="P252" i="30"/>
  <c r="Q252" i="30"/>
  <c r="R252" i="30"/>
  <c r="S252" i="30"/>
  <c r="T252" i="30"/>
  <c r="P253" i="30"/>
  <c r="Q253" i="30"/>
  <c r="R253" i="30"/>
  <c r="S253" i="30"/>
  <c r="T253" i="30"/>
  <c r="P254" i="30"/>
  <c r="Q254" i="30"/>
  <c r="R254" i="30"/>
  <c r="S254" i="30"/>
  <c r="T254" i="30"/>
  <c r="P255" i="30"/>
  <c r="Q255" i="30"/>
  <c r="R255" i="30"/>
  <c r="S255" i="30"/>
  <c r="T255" i="30"/>
  <c r="P256" i="30"/>
  <c r="Q256" i="30"/>
  <c r="R256" i="30"/>
  <c r="S256" i="30"/>
  <c r="T256" i="30"/>
  <c r="P257" i="30"/>
  <c r="Q257" i="30"/>
  <c r="R257" i="30"/>
  <c r="S257" i="30"/>
  <c r="T257" i="30"/>
  <c r="P258" i="30"/>
  <c r="Q258" i="30"/>
  <c r="R258" i="30"/>
  <c r="S258" i="30"/>
  <c r="T258" i="30"/>
  <c r="P259" i="30"/>
  <c r="Q259" i="30"/>
  <c r="R259" i="30"/>
  <c r="S259" i="30"/>
  <c r="T259" i="30"/>
  <c r="P260" i="30"/>
  <c r="Q260" i="30"/>
  <c r="R260" i="30"/>
  <c r="S260" i="30"/>
  <c r="T260" i="30"/>
  <c r="P261" i="30"/>
  <c r="Q261" i="30"/>
  <c r="R261" i="30"/>
  <c r="S261" i="30"/>
  <c r="T261" i="30"/>
  <c r="P262" i="30"/>
  <c r="Q262" i="30"/>
  <c r="R262" i="30"/>
  <c r="S262" i="30"/>
  <c r="T262" i="30"/>
  <c r="P263" i="30"/>
  <c r="Q263" i="30"/>
  <c r="R263" i="30"/>
  <c r="S263" i="30"/>
  <c r="T263" i="30"/>
  <c r="P264" i="30"/>
  <c r="Q264" i="30"/>
  <c r="R264" i="30"/>
  <c r="S264" i="30"/>
  <c r="T264" i="30"/>
  <c r="P265" i="30"/>
  <c r="Q265" i="30"/>
  <c r="R265" i="30"/>
  <c r="S265" i="30"/>
  <c r="T265" i="30"/>
  <c r="P266" i="30"/>
  <c r="Q266" i="30"/>
  <c r="R266" i="30"/>
  <c r="S266" i="30"/>
  <c r="T266" i="30"/>
  <c r="P267" i="30"/>
  <c r="Q267" i="30"/>
  <c r="R267" i="30"/>
  <c r="S267" i="30"/>
  <c r="T267" i="30"/>
  <c r="P268" i="30"/>
  <c r="Q268" i="30"/>
  <c r="R268" i="30"/>
  <c r="S268" i="30"/>
  <c r="T268" i="30"/>
  <c r="P269" i="30"/>
  <c r="Q269" i="30"/>
  <c r="R269" i="30"/>
  <c r="S269" i="30"/>
  <c r="T269" i="30"/>
  <c r="P270" i="30"/>
  <c r="Q270" i="30"/>
  <c r="R270" i="30"/>
  <c r="S270" i="30"/>
  <c r="T270" i="30"/>
  <c r="P271" i="30"/>
  <c r="Q271" i="30"/>
  <c r="R271" i="30"/>
  <c r="S271" i="30"/>
  <c r="T271" i="30"/>
  <c r="P272" i="30"/>
  <c r="Q272" i="30"/>
  <c r="R272" i="30"/>
  <c r="S272" i="30"/>
  <c r="T272" i="30"/>
  <c r="P273" i="30"/>
  <c r="Q273" i="30"/>
  <c r="R273" i="30"/>
  <c r="S273" i="30"/>
  <c r="T273" i="30"/>
  <c r="P274" i="30"/>
  <c r="Q274" i="30"/>
  <c r="R274" i="30"/>
  <c r="S274" i="30"/>
  <c r="T274" i="30"/>
  <c r="P275" i="30"/>
  <c r="Q275" i="30"/>
  <c r="R275" i="30"/>
  <c r="S275" i="30"/>
  <c r="T275" i="30"/>
  <c r="P276" i="30"/>
  <c r="Q276" i="30"/>
  <c r="R276" i="30"/>
  <c r="S276" i="30"/>
  <c r="T276" i="30"/>
  <c r="P277" i="30"/>
  <c r="Q277" i="30"/>
  <c r="R277" i="30"/>
  <c r="S277" i="30"/>
  <c r="T277" i="30"/>
  <c r="P278" i="30"/>
  <c r="Q278" i="30"/>
  <c r="R278" i="30"/>
  <c r="S278" i="30"/>
  <c r="T278" i="30"/>
  <c r="P279" i="30"/>
  <c r="Q279" i="30"/>
  <c r="R279" i="30"/>
  <c r="S279" i="30"/>
  <c r="T279" i="30"/>
  <c r="P280" i="30"/>
  <c r="Q280" i="30"/>
  <c r="R280" i="30"/>
  <c r="S280" i="30"/>
  <c r="T280" i="30"/>
  <c r="P281" i="30"/>
  <c r="Q281" i="30"/>
  <c r="R281" i="30"/>
  <c r="S281" i="30"/>
  <c r="T281" i="30"/>
  <c r="P282" i="30"/>
  <c r="Q282" i="30"/>
  <c r="R282" i="30"/>
  <c r="S282" i="30"/>
  <c r="T282" i="30"/>
  <c r="P283" i="30"/>
  <c r="Q283" i="30"/>
  <c r="R283" i="30"/>
  <c r="S283" i="30"/>
  <c r="T283" i="30"/>
  <c r="P284" i="30"/>
  <c r="Q284" i="30"/>
  <c r="R284" i="30"/>
  <c r="S284" i="30"/>
  <c r="T284" i="30"/>
  <c r="P285" i="30"/>
  <c r="Q285" i="30"/>
  <c r="R285" i="30"/>
  <c r="S285" i="30"/>
  <c r="T285" i="30"/>
  <c r="P286" i="30"/>
  <c r="Q286" i="30"/>
  <c r="R286" i="30"/>
  <c r="S286" i="30"/>
  <c r="T286" i="30"/>
  <c r="P287" i="30"/>
  <c r="Q287" i="30"/>
  <c r="R287" i="30"/>
  <c r="S287" i="30"/>
  <c r="T287" i="30"/>
  <c r="P288" i="30"/>
  <c r="Q288" i="30"/>
  <c r="R288" i="30"/>
  <c r="S288" i="30"/>
  <c r="T288" i="30"/>
  <c r="P289" i="30"/>
  <c r="Q289" i="30"/>
  <c r="R289" i="30"/>
  <c r="S289" i="30"/>
  <c r="T289" i="30"/>
  <c r="P290" i="30"/>
  <c r="Q290" i="30"/>
  <c r="R290" i="30"/>
  <c r="S290" i="30"/>
  <c r="T290" i="30"/>
  <c r="P291" i="30"/>
  <c r="Q291" i="30"/>
  <c r="R291" i="30"/>
  <c r="S291" i="30"/>
  <c r="T291" i="30"/>
  <c r="P292" i="30"/>
  <c r="Q292" i="30"/>
  <c r="R292" i="30"/>
  <c r="S292" i="30"/>
  <c r="T292" i="30"/>
  <c r="P293" i="30"/>
  <c r="Q293" i="30"/>
  <c r="R293" i="30"/>
  <c r="S293" i="30"/>
  <c r="T293" i="30"/>
  <c r="P294" i="30"/>
  <c r="Q294" i="30"/>
  <c r="R294" i="30"/>
  <c r="S294" i="30"/>
  <c r="T294" i="30"/>
  <c r="P295" i="30"/>
  <c r="Q295" i="30"/>
  <c r="R295" i="30"/>
  <c r="S295" i="30"/>
  <c r="T295" i="30"/>
  <c r="P296" i="30"/>
  <c r="Q296" i="30"/>
  <c r="R296" i="30"/>
  <c r="S296" i="30"/>
  <c r="T296" i="30"/>
  <c r="P297" i="30"/>
  <c r="Q297" i="30"/>
  <c r="R297" i="30"/>
  <c r="S297" i="30"/>
  <c r="T297" i="30"/>
  <c r="P298" i="30"/>
  <c r="Q298" i="30"/>
  <c r="R298" i="30"/>
  <c r="S298" i="30"/>
  <c r="T298" i="30"/>
  <c r="P299" i="30"/>
  <c r="Q299" i="30"/>
  <c r="R299" i="30"/>
  <c r="S299" i="30"/>
  <c r="T299" i="30"/>
  <c r="P300" i="30"/>
  <c r="Q300" i="30"/>
  <c r="R300" i="30"/>
  <c r="S300" i="30"/>
  <c r="T300" i="30"/>
  <c r="P301" i="30"/>
  <c r="Q301" i="30"/>
  <c r="R301" i="30"/>
  <c r="S301" i="30"/>
  <c r="T301" i="30"/>
  <c r="P302" i="30"/>
  <c r="Q302" i="30"/>
  <c r="R302" i="30"/>
  <c r="S302" i="30"/>
  <c r="T302" i="30"/>
  <c r="P303" i="30"/>
  <c r="Q303" i="30"/>
  <c r="R303" i="30"/>
  <c r="S303" i="30"/>
  <c r="T303" i="30"/>
  <c r="P304" i="30"/>
  <c r="Q304" i="30"/>
  <c r="R304" i="30"/>
  <c r="S304" i="30"/>
  <c r="T304" i="30"/>
  <c r="P305" i="30"/>
  <c r="Q305" i="30"/>
  <c r="R305" i="30"/>
  <c r="S305" i="30"/>
  <c r="T305" i="30"/>
  <c r="P306" i="30"/>
  <c r="Q306" i="30"/>
  <c r="R306" i="30"/>
  <c r="S306" i="30"/>
  <c r="T306" i="30"/>
  <c r="P307" i="30"/>
  <c r="Q307" i="30"/>
  <c r="R307" i="30"/>
  <c r="S307" i="30"/>
  <c r="T307" i="30"/>
  <c r="P308" i="30"/>
  <c r="Q308" i="30"/>
  <c r="R308" i="30"/>
  <c r="S308" i="30"/>
  <c r="T308" i="30"/>
  <c r="P309" i="30"/>
  <c r="Q309" i="30"/>
  <c r="R309" i="30"/>
  <c r="S309" i="30"/>
  <c r="T309" i="30"/>
  <c r="P310" i="30"/>
  <c r="Q310" i="30"/>
  <c r="R310" i="30"/>
  <c r="S310" i="30"/>
  <c r="T310" i="30"/>
  <c r="P311" i="30"/>
  <c r="Q311" i="30"/>
  <c r="R311" i="30"/>
  <c r="S311" i="30"/>
  <c r="T311" i="30"/>
  <c r="P312" i="30"/>
  <c r="Q312" i="30"/>
  <c r="R312" i="30"/>
  <c r="S312" i="30"/>
  <c r="T312" i="30"/>
  <c r="P313" i="30"/>
  <c r="Q313" i="30"/>
  <c r="R313" i="30"/>
  <c r="S313" i="30"/>
  <c r="T313" i="30"/>
  <c r="P314" i="30"/>
  <c r="Q314" i="30"/>
  <c r="R314" i="30"/>
  <c r="S314" i="30"/>
  <c r="T314" i="30"/>
  <c r="P315" i="30"/>
  <c r="Q315" i="30"/>
  <c r="R315" i="30"/>
  <c r="S315" i="30"/>
  <c r="T315" i="30"/>
  <c r="P316" i="30"/>
  <c r="Q316" i="30"/>
  <c r="R316" i="30"/>
  <c r="S316" i="30"/>
  <c r="T316" i="30"/>
  <c r="P317" i="30"/>
  <c r="Q317" i="30"/>
  <c r="R317" i="30"/>
  <c r="S317" i="30"/>
  <c r="T317" i="30"/>
  <c r="P318" i="30"/>
  <c r="Q318" i="30"/>
  <c r="R318" i="30"/>
  <c r="S318" i="30"/>
  <c r="T318" i="30"/>
  <c r="P319" i="30"/>
  <c r="Q319" i="30"/>
  <c r="R319" i="30"/>
  <c r="S319" i="30"/>
  <c r="T319" i="30"/>
  <c r="P320" i="30"/>
  <c r="Q320" i="30"/>
  <c r="R320" i="30"/>
  <c r="S320" i="30"/>
  <c r="T320" i="30"/>
  <c r="P321" i="30"/>
  <c r="Q321" i="30"/>
  <c r="R321" i="30"/>
  <c r="S321" i="30"/>
  <c r="T321" i="30"/>
  <c r="P322" i="30"/>
  <c r="Q322" i="30"/>
  <c r="R322" i="30"/>
  <c r="S322" i="30"/>
  <c r="T322" i="30"/>
  <c r="P323" i="30"/>
  <c r="Q323" i="30"/>
  <c r="R323" i="30"/>
  <c r="S323" i="30"/>
  <c r="T323" i="30"/>
  <c r="P324" i="30"/>
  <c r="Q324" i="30"/>
  <c r="R324" i="30"/>
  <c r="S324" i="30"/>
  <c r="T324" i="30"/>
  <c r="P325" i="30"/>
  <c r="Q325" i="30"/>
  <c r="R325" i="30"/>
  <c r="S325" i="30"/>
  <c r="T325" i="30"/>
  <c r="P326" i="30"/>
  <c r="Q326" i="30"/>
  <c r="R326" i="30"/>
  <c r="S326" i="30"/>
  <c r="T326" i="30"/>
  <c r="P327" i="30"/>
  <c r="Q327" i="30"/>
  <c r="R327" i="30"/>
  <c r="S327" i="30"/>
  <c r="T327" i="30"/>
  <c r="P328" i="30"/>
  <c r="Q328" i="30"/>
  <c r="R328" i="30"/>
  <c r="S328" i="30"/>
  <c r="T328" i="30"/>
  <c r="P329" i="30"/>
  <c r="Q329" i="30"/>
  <c r="R329" i="30"/>
  <c r="S329" i="30"/>
  <c r="T329" i="30"/>
  <c r="P330" i="30"/>
  <c r="Q330" i="30"/>
  <c r="R330" i="30"/>
  <c r="S330" i="30"/>
  <c r="T330" i="30"/>
  <c r="P331" i="30"/>
  <c r="Q331" i="30"/>
  <c r="R331" i="30"/>
  <c r="S331" i="30"/>
  <c r="T331" i="30"/>
  <c r="P332" i="30"/>
  <c r="Q332" i="30"/>
  <c r="R332" i="30"/>
  <c r="S332" i="30"/>
  <c r="T332" i="30"/>
  <c r="P333" i="30"/>
  <c r="Q333" i="30"/>
  <c r="R333" i="30"/>
  <c r="S333" i="30"/>
  <c r="T333" i="30"/>
  <c r="P334" i="30"/>
  <c r="Q334" i="30"/>
  <c r="R334" i="30"/>
  <c r="S334" i="30"/>
  <c r="T334" i="30"/>
  <c r="P335" i="30"/>
  <c r="Q335" i="30"/>
  <c r="R335" i="30"/>
  <c r="S335" i="30"/>
  <c r="T335" i="30"/>
  <c r="P336" i="30"/>
  <c r="Q336" i="30"/>
  <c r="R336" i="30"/>
  <c r="S336" i="30"/>
  <c r="T336" i="30"/>
  <c r="P337" i="30"/>
  <c r="Q337" i="30"/>
  <c r="R337" i="30"/>
  <c r="S337" i="30"/>
  <c r="T337" i="30"/>
  <c r="P338" i="30"/>
  <c r="Q338" i="30"/>
  <c r="R338" i="30"/>
  <c r="S338" i="30"/>
  <c r="T338" i="30"/>
  <c r="P339" i="30"/>
  <c r="Q339" i="30"/>
  <c r="R339" i="30"/>
  <c r="S339" i="30"/>
  <c r="T339" i="30"/>
  <c r="P340" i="30"/>
  <c r="Q340" i="30"/>
  <c r="R340" i="30"/>
  <c r="S340" i="30"/>
  <c r="T340" i="30"/>
  <c r="P341" i="30"/>
  <c r="Q341" i="30"/>
  <c r="R341" i="30"/>
  <c r="S341" i="30"/>
  <c r="T341" i="30"/>
  <c r="P342" i="30"/>
  <c r="Q342" i="30"/>
  <c r="R342" i="30"/>
  <c r="S342" i="30"/>
  <c r="T342" i="30"/>
  <c r="P343" i="30"/>
  <c r="Q343" i="30"/>
  <c r="R343" i="30"/>
  <c r="S343" i="30"/>
  <c r="T343" i="30"/>
  <c r="P344" i="30"/>
  <c r="Q344" i="30"/>
  <c r="R344" i="30"/>
  <c r="S344" i="30"/>
  <c r="T344" i="30"/>
  <c r="P345" i="30"/>
  <c r="Q345" i="30"/>
  <c r="R345" i="30"/>
  <c r="S345" i="30"/>
  <c r="T345" i="30"/>
  <c r="P346" i="30"/>
  <c r="Q346" i="30"/>
  <c r="R346" i="30"/>
  <c r="S346" i="30"/>
  <c r="T346" i="30"/>
  <c r="P347" i="30"/>
  <c r="Q347" i="30"/>
  <c r="R347" i="30"/>
  <c r="S347" i="30"/>
  <c r="T347" i="30"/>
  <c r="P348" i="30"/>
  <c r="Q348" i="30"/>
  <c r="R348" i="30"/>
  <c r="S348" i="30"/>
  <c r="T348" i="30"/>
  <c r="P349" i="30"/>
  <c r="Q349" i="30"/>
  <c r="R349" i="30"/>
  <c r="S349" i="30"/>
  <c r="T349" i="30"/>
  <c r="P350" i="30"/>
  <c r="Q350" i="30"/>
  <c r="R350" i="30"/>
  <c r="S350" i="30"/>
  <c r="T350" i="30"/>
  <c r="P351" i="30"/>
  <c r="Q351" i="30"/>
  <c r="R351" i="30"/>
  <c r="S351" i="30"/>
  <c r="T351" i="30"/>
  <c r="P352" i="30"/>
  <c r="Q352" i="30"/>
  <c r="R352" i="30"/>
  <c r="S352" i="30"/>
  <c r="T352" i="30"/>
  <c r="P353" i="30"/>
  <c r="Q353" i="30"/>
  <c r="R353" i="30"/>
  <c r="S353" i="30"/>
  <c r="T353" i="30"/>
  <c r="P354" i="30"/>
  <c r="Q354" i="30"/>
  <c r="R354" i="30"/>
  <c r="S354" i="30"/>
  <c r="T354" i="30"/>
  <c r="P355" i="30"/>
  <c r="Q355" i="30"/>
  <c r="R355" i="30"/>
  <c r="S355" i="30"/>
  <c r="T355" i="30"/>
  <c r="P356" i="30"/>
  <c r="Q356" i="30"/>
  <c r="R356" i="30"/>
  <c r="S356" i="30"/>
  <c r="T356" i="30"/>
  <c r="P357" i="30"/>
  <c r="Q357" i="30"/>
  <c r="R357" i="30"/>
  <c r="S357" i="30"/>
  <c r="T357" i="30"/>
  <c r="P358" i="30"/>
  <c r="Q358" i="30"/>
  <c r="R358" i="30"/>
  <c r="S358" i="30"/>
  <c r="T358" i="30"/>
  <c r="P359" i="30"/>
  <c r="Q359" i="30"/>
  <c r="R359" i="30"/>
  <c r="S359" i="30"/>
  <c r="T359" i="30"/>
  <c r="P360" i="30"/>
  <c r="Q360" i="30"/>
  <c r="R360" i="30"/>
  <c r="S360" i="30"/>
  <c r="T360" i="30"/>
  <c r="P361" i="30"/>
  <c r="Q361" i="30"/>
  <c r="R361" i="30"/>
  <c r="S361" i="30"/>
  <c r="T361" i="30"/>
  <c r="P362" i="30"/>
  <c r="Q362" i="30"/>
  <c r="R362" i="30"/>
  <c r="S362" i="30"/>
  <c r="T362" i="30"/>
  <c r="P363" i="30"/>
  <c r="Q363" i="30"/>
  <c r="R363" i="30"/>
  <c r="S363" i="30"/>
  <c r="T363" i="30"/>
  <c r="P364" i="30"/>
  <c r="Q364" i="30"/>
  <c r="R364" i="30"/>
  <c r="S364" i="30"/>
  <c r="T364" i="30"/>
  <c r="P365" i="30"/>
  <c r="Q365" i="30"/>
  <c r="R365" i="30"/>
  <c r="S365" i="30"/>
  <c r="T365" i="30"/>
  <c r="P366" i="30"/>
  <c r="Q366" i="30"/>
  <c r="R366" i="30"/>
  <c r="S366" i="30"/>
  <c r="T366" i="30"/>
  <c r="P367" i="30"/>
  <c r="Q367" i="30"/>
  <c r="R367" i="30"/>
  <c r="S367" i="30"/>
  <c r="T367" i="30"/>
  <c r="P368" i="30"/>
  <c r="Q368" i="30"/>
  <c r="R368" i="30"/>
  <c r="S368" i="30"/>
  <c r="T368" i="30"/>
  <c r="P369" i="30"/>
  <c r="Q369" i="30"/>
  <c r="R369" i="30"/>
  <c r="S369" i="30"/>
  <c r="T369" i="30"/>
  <c r="P370" i="30"/>
  <c r="Q370" i="30"/>
  <c r="R370" i="30"/>
  <c r="S370" i="30"/>
  <c r="T370" i="30"/>
  <c r="P371" i="30"/>
  <c r="Q371" i="30"/>
  <c r="R371" i="30"/>
  <c r="S371" i="30"/>
  <c r="T371" i="30"/>
  <c r="P372" i="30"/>
  <c r="Q372" i="30"/>
  <c r="R372" i="30"/>
  <c r="S372" i="30"/>
  <c r="T372" i="30"/>
  <c r="P373" i="30"/>
  <c r="Q373" i="30"/>
  <c r="R373" i="30"/>
  <c r="S373" i="30"/>
  <c r="T373" i="30"/>
  <c r="P374" i="30"/>
  <c r="Q374" i="30"/>
  <c r="R374" i="30"/>
  <c r="S374" i="30"/>
  <c r="T374" i="30"/>
  <c r="P375" i="30"/>
  <c r="Q375" i="30"/>
  <c r="R375" i="30"/>
  <c r="S375" i="30"/>
  <c r="T375" i="30"/>
  <c r="P376" i="30"/>
  <c r="Q376" i="30"/>
  <c r="R376" i="30"/>
  <c r="S376" i="30"/>
  <c r="T376" i="30"/>
  <c r="P377" i="30"/>
  <c r="Q377" i="30"/>
  <c r="R377" i="30"/>
  <c r="S377" i="30"/>
  <c r="T377" i="30"/>
  <c r="P378" i="30"/>
  <c r="Q378" i="30"/>
  <c r="R378" i="30"/>
  <c r="S378" i="30"/>
  <c r="T378" i="30"/>
  <c r="P379" i="30"/>
  <c r="Q379" i="30"/>
  <c r="R379" i="30"/>
  <c r="S379" i="30"/>
  <c r="T379" i="30"/>
  <c r="P380" i="30"/>
  <c r="Q380" i="30"/>
  <c r="R380" i="30"/>
  <c r="S380" i="30"/>
  <c r="T380" i="30"/>
  <c r="P381" i="30"/>
  <c r="Q381" i="30"/>
  <c r="R381" i="30"/>
  <c r="S381" i="30"/>
  <c r="T381" i="30"/>
  <c r="P382" i="30"/>
  <c r="Q382" i="30"/>
  <c r="R382" i="30"/>
  <c r="S382" i="30"/>
  <c r="T382" i="30"/>
  <c r="P383" i="30"/>
  <c r="Q383" i="30"/>
  <c r="R383" i="30"/>
  <c r="S383" i="30"/>
  <c r="T383" i="30"/>
  <c r="P384" i="30"/>
  <c r="Q384" i="30"/>
  <c r="R384" i="30"/>
  <c r="S384" i="30"/>
  <c r="T384" i="30"/>
  <c r="P385" i="30"/>
  <c r="Q385" i="30"/>
  <c r="R385" i="30"/>
  <c r="S385" i="30"/>
  <c r="T385" i="30"/>
  <c r="P386" i="30"/>
  <c r="Q386" i="30"/>
  <c r="R386" i="30"/>
  <c r="S386" i="30"/>
  <c r="T386" i="30"/>
  <c r="P387" i="30"/>
  <c r="Q387" i="30"/>
  <c r="R387" i="30"/>
  <c r="S387" i="30"/>
  <c r="T387" i="30"/>
  <c r="P388" i="30"/>
  <c r="Q388" i="30"/>
  <c r="R388" i="30"/>
  <c r="S388" i="30"/>
  <c r="T388" i="30"/>
  <c r="P389" i="30"/>
  <c r="Q389" i="30"/>
  <c r="R389" i="30"/>
  <c r="S389" i="30"/>
  <c r="T389" i="30"/>
  <c r="P390" i="30"/>
  <c r="Q390" i="30"/>
  <c r="R390" i="30"/>
  <c r="S390" i="30"/>
  <c r="T390" i="30"/>
  <c r="P391" i="30"/>
  <c r="Q391" i="30"/>
  <c r="R391" i="30"/>
  <c r="S391" i="30"/>
  <c r="T391" i="30"/>
  <c r="P392" i="30"/>
  <c r="Q392" i="30"/>
  <c r="R392" i="30"/>
  <c r="S392" i="30"/>
  <c r="T392" i="30"/>
  <c r="P393" i="30"/>
  <c r="Q393" i="30"/>
  <c r="R393" i="30"/>
  <c r="S393" i="30"/>
  <c r="T393" i="30"/>
  <c r="P394" i="30"/>
  <c r="Q394" i="30"/>
  <c r="R394" i="30"/>
  <c r="S394" i="30"/>
  <c r="T394" i="30"/>
  <c r="P395" i="30"/>
  <c r="Q395" i="30"/>
  <c r="R395" i="30"/>
  <c r="S395" i="30"/>
  <c r="T395" i="30"/>
  <c r="P396" i="30"/>
  <c r="Q396" i="30"/>
  <c r="R396" i="30"/>
  <c r="S396" i="30"/>
  <c r="T396" i="30"/>
  <c r="P397" i="30"/>
  <c r="Q397" i="30"/>
  <c r="R397" i="30"/>
  <c r="S397" i="30"/>
  <c r="T397" i="30"/>
  <c r="P398" i="30"/>
  <c r="Q398" i="30"/>
  <c r="R398" i="30"/>
  <c r="S398" i="30"/>
  <c r="T398" i="30"/>
  <c r="P399" i="30"/>
  <c r="Q399" i="30"/>
  <c r="R399" i="30"/>
  <c r="S399" i="30"/>
  <c r="T399" i="30"/>
  <c r="P400" i="30"/>
  <c r="Q400" i="30"/>
  <c r="R400" i="30"/>
  <c r="S400" i="30"/>
  <c r="T400" i="30"/>
  <c r="P401" i="30"/>
  <c r="Q401" i="30"/>
  <c r="R401" i="30"/>
  <c r="S401" i="30"/>
  <c r="T401" i="30"/>
  <c r="P402" i="30"/>
  <c r="Q402" i="30"/>
  <c r="R402" i="30"/>
  <c r="S402" i="30"/>
  <c r="T402" i="30"/>
  <c r="P403" i="30"/>
  <c r="Q403" i="30"/>
  <c r="R403" i="30"/>
  <c r="S403" i="30"/>
  <c r="T403" i="30"/>
  <c r="P404" i="30"/>
  <c r="Q404" i="30"/>
  <c r="R404" i="30"/>
  <c r="S404" i="30"/>
  <c r="T404" i="30"/>
  <c r="P405" i="30"/>
  <c r="Q405" i="30"/>
  <c r="R405" i="30"/>
  <c r="S405" i="30"/>
  <c r="T405" i="30"/>
  <c r="P406" i="30"/>
  <c r="Q406" i="30"/>
  <c r="R406" i="30"/>
  <c r="S406" i="30"/>
  <c r="T406" i="30"/>
  <c r="P407" i="30"/>
  <c r="Q407" i="30"/>
  <c r="R407" i="30"/>
  <c r="S407" i="30"/>
  <c r="T407" i="30"/>
  <c r="P408" i="30"/>
  <c r="Q408" i="30"/>
  <c r="R408" i="30"/>
  <c r="S408" i="30"/>
  <c r="T408" i="30"/>
  <c r="P409" i="30"/>
  <c r="Q409" i="30"/>
  <c r="R409" i="30"/>
  <c r="S409" i="30"/>
  <c r="T409" i="30"/>
  <c r="P410" i="30"/>
  <c r="Q410" i="30"/>
  <c r="R410" i="30"/>
  <c r="S410" i="30"/>
  <c r="T410" i="30"/>
  <c r="P411" i="30"/>
  <c r="Q411" i="30"/>
  <c r="R411" i="30"/>
  <c r="S411" i="30"/>
  <c r="T411" i="30"/>
  <c r="P412" i="30"/>
  <c r="Q412" i="30"/>
  <c r="R412" i="30"/>
  <c r="S412" i="30"/>
  <c r="T412" i="30"/>
  <c r="P413" i="30"/>
  <c r="Q413" i="30"/>
  <c r="R413" i="30"/>
  <c r="S413" i="30"/>
  <c r="T413" i="30"/>
  <c r="P414" i="30"/>
  <c r="Q414" i="30"/>
  <c r="R414" i="30"/>
  <c r="S414" i="30"/>
  <c r="T414" i="30"/>
  <c r="P415" i="30"/>
  <c r="Q415" i="30"/>
  <c r="R415" i="30"/>
  <c r="S415" i="30"/>
  <c r="T415" i="30"/>
  <c r="P416" i="30"/>
  <c r="Q416" i="30"/>
  <c r="R416" i="30"/>
  <c r="S416" i="30"/>
  <c r="T416" i="30"/>
  <c r="P417" i="30"/>
  <c r="Q417" i="30"/>
  <c r="R417" i="30"/>
  <c r="S417" i="30"/>
  <c r="T417" i="30"/>
  <c r="P418" i="30"/>
  <c r="Q418" i="30"/>
  <c r="R418" i="30"/>
  <c r="S418" i="30"/>
  <c r="T418" i="30"/>
  <c r="P419" i="30"/>
  <c r="Q419" i="30"/>
  <c r="R419" i="30"/>
  <c r="S419" i="30"/>
  <c r="T419" i="30"/>
  <c r="P420" i="30"/>
  <c r="Q420" i="30"/>
  <c r="R420" i="30"/>
  <c r="S420" i="30"/>
  <c r="T420" i="30"/>
  <c r="P421" i="30"/>
  <c r="Q421" i="30"/>
  <c r="R421" i="30"/>
  <c r="S421" i="30"/>
  <c r="T421" i="30"/>
  <c r="P422" i="30"/>
  <c r="Q422" i="30"/>
  <c r="R422" i="30"/>
  <c r="S422" i="30"/>
  <c r="T422" i="30"/>
  <c r="P423" i="30"/>
  <c r="Q423" i="30"/>
  <c r="R423" i="30"/>
  <c r="S423" i="30"/>
  <c r="T423" i="30"/>
  <c r="P424" i="30"/>
  <c r="Q424" i="30"/>
  <c r="R424" i="30"/>
  <c r="S424" i="30"/>
  <c r="T424" i="30"/>
  <c r="P425" i="30"/>
  <c r="Q425" i="30"/>
  <c r="R425" i="30"/>
  <c r="S425" i="30"/>
  <c r="T425" i="30"/>
  <c r="P426" i="30"/>
  <c r="Q426" i="30"/>
  <c r="R426" i="30"/>
  <c r="S426" i="30"/>
  <c r="T426" i="30"/>
  <c r="P427" i="30"/>
  <c r="Q427" i="30"/>
  <c r="R427" i="30"/>
  <c r="S427" i="30"/>
  <c r="T427" i="30"/>
  <c r="P428" i="30"/>
  <c r="Q428" i="30"/>
  <c r="R428" i="30"/>
  <c r="S428" i="30"/>
  <c r="T428" i="30"/>
  <c r="P429" i="30"/>
  <c r="Q429" i="30"/>
  <c r="R429" i="30"/>
  <c r="S429" i="30"/>
  <c r="T429" i="30"/>
  <c r="P430" i="30"/>
  <c r="Q430" i="30"/>
  <c r="R430" i="30"/>
  <c r="S430" i="30"/>
  <c r="T430" i="30"/>
  <c r="P431" i="30"/>
  <c r="Q431" i="30"/>
  <c r="R431" i="30"/>
  <c r="S431" i="30"/>
  <c r="T431" i="30"/>
  <c r="P432" i="30"/>
  <c r="Q432" i="30"/>
  <c r="R432" i="30"/>
  <c r="S432" i="30"/>
  <c r="T432" i="30"/>
  <c r="P433" i="30"/>
  <c r="Q433" i="30"/>
  <c r="R433" i="30"/>
  <c r="S433" i="30"/>
  <c r="T433" i="30"/>
  <c r="P434" i="30"/>
  <c r="Q434" i="30"/>
  <c r="R434" i="30"/>
  <c r="S434" i="30"/>
  <c r="T434" i="30"/>
  <c r="P435" i="30"/>
  <c r="Q435" i="30"/>
  <c r="R435" i="30"/>
  <c r="S435" i="30"/>
  <c r="T435" i="30"/>
  <c r="P436" i="30"/>
  <c r="Q436" i="30"/>
  <c r="R436" i="30"/>
  <c r="S436" i="30"/>
  <c r="T436" i="30"/>
  <c r="P437" i="30"/>
  <c r="Q437" i="30"/>
  <c r="R437" i="30"/>
  <c r="S437" i="30"/>
  <c r="T437" i="30"/>
  <c r="P438" i="30"/>
  <c r="Q438" i="30"/>
  <c r="R438" i="30"/>
  <c r="S438" i="30"/>
  <c r="T438" i="30"/>
  <c r="P439" i="30"/>
  <c r="Q439" i="30"/>
  <c r="R439" i="30"/>
  <c r="S439" i="30"/>
  <c r="T439" i="30"/>
  <c r="P440" i="30"/>
  <c r="Q440" i="30"/>
  <c r="R440" i="30"/>
  <c r="S440" i="30"/>
  <c r="T440" i="30"/>
  <c r="P441" i="30"/>
  <c r="Q441" i="30"/>
  <c r="R441" i="30"/>
  <c r="S441" i="30"/>
  <c r="T441" i="30"/>
  <c r="P442" i="30"/>
  <c r="Q442" i="30"/>
  <c r="R442" i="30"/>
  <c r="S442" i="30"/>
  <c r="T442" i="30"/>
  <c r="P443" i="30"/>
  <c r="Q443" i="30"/>
  <c r="R443" i="30"/>
  <c r="S443" i="30"/>
  <c r="T443" i="30"/>
  <c r="P444" i="30"/>
  <c r="Q444" i="30"/>
  <c r="R444" i="30"/>
  <c r="S444" i="30"/>
  <c r="T444" i="30"/>
  <c r="P445" i="30"/>
  <c r="Q445" i="30"/>
  <c r="R445" i="30"/>
  <c r="S445" i="30"/>
  <c r="T445" i="30"/>
  <c r="P446" i="30"/>
  <c r="Q446" i="30"/>
  <c r="R446" i="30"/>
  <c r="S446" i="30"/>
  <c r="T446" i="30"/>
  <c r="P447" i="30"/>
  <c r="Q447" i="30"/>
  <c r="R447" i="30"/>
  <c r="S447" i="30"/>
  <c r="T447" i="30"/>
  <c r="P448" i="30"/>
  <c r="Q448" i="30"/>
  <c r="R448" i="30"/>
  <c r="S448" i="30"/>
  <c r="T448" i="30"/>
  <c r="P449" i="30"/>
  <c r="Q449" i="30"/>
  <c r="R449" i="30"/>
  <c r="S449" i="30"/>
  <c r="T449" i="30"/>
  <c r="P450" i="30"/>
  <c r="Q450" i="30"/>
  <c r="R450" i="30"/>
  <c r="S450" i="30"/>
  <c r="T450" i="30"/>
  <c r="P451" i="30"/>
  <c r="Q451" i="30"/>
  <c r="R451" i="30"/>
  <c r="S451" i="30"/>
  <c r="T451" i="30"/>
  <c r="P452" i="30"/>
  <c r="Q452" i="30"/>
  <c r="R452" i="30"/>
  <c r="S452" i="30"/>
  <c r="T452" i="30"/>
  <c r="P453" i="30"/>
  <c r="Q453" i="30"/>
  <c r="R453" i="30"/>
  <c r="S453" i="30"/>
  <c r="T453" i="30"/>
  <c r="P454" i="30"/>
  <c r="Q454" i="30"/>
  <c r="R454" i="30"/>
  <c r="S454" i="30"/>
  <c r="T454" i="30"/>
  <c r="P455" i="30"/>
  <c r="Q455" i="30"/>
  <c r="R455" i="30"/>
  <c r="S455" i="30"/>
  <c r="T455" i="30"/>
  <c r="P456" i="30"/>
  <c r="Q456" i="30"/>
  <c r="R456" i="30"/>
  <c r="S456" i="30"/>
  <c r="T456" i="30"/>
  <c r="P457" i="30"/>
  <c r="Q457" i="30"/>
  <c r="R457" i="30"/>
  <c r="S457" i="30"/>
  <c r="T457" i="30"/>
  <c r="P458" i="30"/>
  <c r="Q458" i="30"/>
  <c r="R458" i="30"/>
  <c r="S458" i="30"/>
  <c r="T458" i="30"/>
  <c r="P459" i="30"/>
  <c r="Q459" i="30"/>
  <c r="R459" i="30"/>
  <c r="S459" i="30"/>
  <c r="T459" i="30"/>
  <c r="P460" i="30"/>
  <c r="Q460" i="30"/>
  <c r="R460" i="30"/>
  <c r="S460" i="30"/>
  <c r="T460" i="30"/>
  <c r="P461" i="30"/>
  <c r="Q461" i="30"/>
  <c r="R461" i="30"/>
  <c r="S461" i="30"/>
  <c r="T461" i="30"/>
  <c r="P462" i="30"/>
  <c r="Q462" i="30"/>
  <c r="R462" i="30"/>
  <c r="S462" i="30"/>
  <c r="T462" i="30"/>
  <c r="P463" i="30"/>
  <c r="Q463" i="30"/>
  <c r="R463" i="30"/>
  <c r="S463" i="30"/>
  <c r="T463" i="30"/>
  <c r="P464" i="30"/>
  <c r="Q464" i="30"/>
  <c r="R464" i="30"/>
  <c r="S464" i="30"/>
  <c r="T464" i="30"/>
  <c r="P465" i="30"/>
  <c r="Q465" i="30"/>
  <c r="R465" i="30"/>
  <c r="S465" i="30"/>
  <c r="T465" i="30"/>
  <c r="P466" i="30"/>
  <c r="Q466" i="30"/>
  <c r="R466" i="30"/>
  <c r="S466" i="30"/>
  <c r="T466" i="30"/>
  <c r="P467" i="30"/>
  <c r="Q467" i="30"/>
  <c r="R467" i="30"/>
  <c r="S467" i="30"/>
  <c r="T467" i="30"/>
  <c r="P468" i="30"/>
  <c r="Q468" i="30"/>
  <c r="R468" i="30"/>
  <c r="S468" i="30"/>
  <c r="T468" i="30"/>
  <c r="P469" i="30"/>
  <c r="Q469" i="30"/>
  <c r="R469" i="30"/>
  <c r="S469" i="30"/>
  <c r="T469" i="30"/>
  <c r="P470" i="30"/>
  <c r="Q470" i="30"/>
  <c r="R470" i="30"/>
  <c r="S470" i="30"/>
  <c r="T470" i="30"/>
  <c r="P471" i="30"/>
  <c r="Q471" i="30"/>
  <c r="R471" i="30"/>
  <c r="S471" i="30"/>
  <c r="T471" i="30"/>
  <c r="P472" i="30"/>
  <c r="Q472" i="30"/>
  <c r="R472" i="30"/>
  <c r="S472" i="30"/>
  <c r="T472" i="30"/>
  <c r="P473" i="30"/>
  <c r="Q473" i="30"/>
  <c r="R473" i="30"/>
  <c r="S473" i="30"/>
  <c r="T473" i="30"/>
  <c r="P474" i="30"/>
  <c r="Q474" i="30"/>
  <c r="R474" i="30"/>
  <c r="S474" i="30"/>
  <c r="T474" i="30"/>
  <c r="P475" i="30"/>
  <c r="Q475" i="30"/>
  <c r="R475" i="30"/>
  <c r="S475" i="30"/>
  <c r="T475" i="30"/>
  <c r="P476" i="30"/>
  <c r="Q476" i="30"/>
  <c r="R476" i="30"/>
  <c r="S476" i="30"/>
  <c r="T476" i="30"/>
  <c r="P477" i="30"/>
  <c r="Q477" i="30"/>
  <c r="R477" i="30"/>
  <c r="S477" i="30"/>
  <c r="T477" i="30"/>
  <c r="P478" i="30"/>
  <c r="Q478" i="30"/>
  <c r="R478" i="30"/>
  <c r="S478" i="30"/>
  <c r="T478" i="30"/>
  <c r="P479" i="30"/>
  <c r="Q479" i="30"/>
  <c r="R479" i="30"/>
  <c r="S479" i="30"/>
  <c r="T479" i="30"/>
  <c r="P480" i="30"/>
  <c r="Q480" i="30"/>
  <c r="R480" i="30"/>
  <c r="S480" i="30"/>
  <c r="T480" i="30"/>
  <c r="P481" i="30"/>
  <c r="Q481" i="30"/>
  <c r="R481" i="30"/>
  <c r="S481" i="30"/>
  <c r="T481" i="30"/>
  <c r="P482" i="30"/>
  <c r="Q482" i="30"/>
  <c r="R482" i="30"/>
  <c r="S482" i="30"/>
  <c r="T482" i="30"/>
  <c r="P483" i="30"/>
  <c r="Q483" i="30"/>
  <c r="R483" i="30"/>
  <c r="S483" i="30"/>
  <c r="T483" i="30"/>
  <c r="P484" i="30"/>
  <c r="Q484" i="30"/>
  <c r="R484" i="30"/>
  <c r="S484" i="30"/>
  <c r="T484" i="30"/>
  <c r="P485" i="30"/>
  <c r="Q485" i="30"/>
  <c r="R485" i="30"/>
  <c r="S485" i="30"/>
  <c r="T485" i="30"/>
  <c r="P486" i="30"/>
  <c r="Q486" i="30"/>
  <c r="R486" i="30"/>
  <c r="S486" i="30"/>
  <c r="T486" i="30"/>
  <c r="P487" i="30"/>
  <c r="Q487" i="30"/>
  <c r="R487" i="30"/>
  <c r="S487" i="30"/>
  <c r="T487" i="30"/>
  <c r="P488" i="30"/>
  <c r="Q488" i="30"/>
  <c r="R488" i="30"/>
  <c r="S488" i="30"/>
  <c r="T488" i="30"/>
  <c r="P489" i="30"/>
  <c r="Q489" i="30"/>
  <c r="R489" i="30"/>
  <c r="S489" i="30"/>
  <c r="T489" i="30"/>
  <c r="P490" i="30"/>
  <c r="Q490" i="30"/>
  <c r="R490" i="30"/>
  <c r="S490" i="30"/>
  <c r="T490" i="30"/>
  <c r="P491" i="30"/>
  <c r="Q491" i="30"/>
  <c r="R491" i="30"/>
  <c r="S491" i="30"/>
  <c r="T491" i="30"/>
  <c r="P492" i="30"/>
  <c r="Q492" i="30"/>
  <c r="R492" i="30"/>
  <c r="S492" i="30"/>
  <c r="T492" i="30"/>
  <c r="P493" i="30"/>
  <c r="Q493" i="30"/>
  <c r="R493" i="30"/>
  <c r="S493" i="30"/>
  <c r="T493" i="30"/>
  <c r="P494" i="30"/>
  <c r="Q494" i="30"/>
  <c r="R494" i="30"/>
  <c r="S494" i="30"/>
  <c r="T494" i="30"/>
  <c r="P495" i="30"/>
  <c r="Q495" i="30"/>
  <c r="R495" i="30"/>
  <c r="S495" i="30"/>
  <c r="T495" i="30"/>
  <c r="P496" i="30"/>
  <c r="Q496" i="30"/>
  <c r="R496" i="30"/>
  <c r="S496" i="30"/>
  <c r="T496" i="30"/>
  <c r="P497" i="30"/>
  <c r="Q497" i="30"/>
  <c r="R497" i="30"/>
  <c r="S497" i="30"/>
  <c r="T497" i="30"/>
  <c r="P498" i="30"/>
  <c r="Q498" i="30"/>
  <c r="R498" i="30"/>
  <c r="S498" i="30"/>
  <c r="T498" i="30"/>
  <c r="P499" i="30"/>
  <c r="Q499" i="30"/>
  <c r="R499" i="30"/>
  <c r="S499" i="30"/>
  <c r="T499" i="30"/>
  <c r="P500" i="30"/>
  <c r="Q500" i="30"/>
  <c r="R500" i="30"/>
  <c r="S500" i="30"/>
  <c r="T500" i="30"/>
  <c r="P501" i="30"/>
  <c r="Q501" i="30"/>
  <c r="R501" i="30"/>
  <c r="S501" i="30"/>
  <c r="T501" i="30"/>
  <c r="P502" i="30"/>
  <c r="Q502" i="30"/>
  <c r="R502" i="30"/>
  <c r="S502" i="30"/>
  <c r="T502" i="30"/>
  <c r="P503" i="30"/>
  <c r="Q503" i="30"/>
  <c r="R503" i="30"/>
  <c r="S503" i="30"/>
  <c r="T503" i="30"/>
  <c r="P504" i="30"/>
  <c r="Q504" i="30"/>
  <c r="R504" i="30"/>
  <c r="S504" i="30"/>
  <c r="T504" i="30"/>
  <c r="P505" i="30"/>
  <c r="Q505" i="30"/>
  <c r="R505" i="30"/>
  <c r="S505" i="30"/>
  <c r="T505" i="30"/>
  <c r="P506" i="30"/>
  <c r="Q506" i="30"/>
  <c r="R506" i="30"/>
  <c r="S506" i="30"/>
  <c r="T506" i="30"/>
  <c r="P507" i="30"/>
  <c r="Q507" i="30"/>
  <c r="R507" i="30"/>
  <c r="S507" i="30"/>
  <c r="T507" i="30"/>
  <c r="P508" i="30"/>
  <c r="Q508" i="30"/>
  <c r="R508" i="30"/>
  <c r="S508" i="30"/>
  <c r="T508" i="30"/>
  <c r="P509" i="30"/>
  <c r="Q509" i="30"/>
  <c r="R509" i="30"/>
  <c r="S509" i="30"/>
  <c r="T509" i="30"/>
  <c r="P510" i="30"/>
  <c r="Q510" i="30"/>
  <c r="R510" i="30"/>
  <c r="S510" i="30"/>
  <c r="T510" i="30"/>
  <c r="P511" i="30"/>
  <c r="Q511" i="30"/>
  <c r="R511" i="30"/>
  <c r="S511" i="30"/>
  <c r="T511" i="30"/>
  <c r="G18" i="25" l="1"/>
  <c r="F18" i="25"/>
  <c r="E18" i="25"/>
  <c r="D18" i="25"/>
  <c r="C18" i="25"/>
  <c r="B2" i="41" l="1"/>
  <c r="B1" i="41"/>
  <c r="B8064" i="41"/>
  <c r="B8063" i="41"/>
  <c r="B8062" i="41"/>
  <c r="B8061" i="41"/>
  <c r="B8059" i="41"/>
  <c r="B8058" i="41"/>
  <c r="B8057" i="41"/>
  <c r="B8056" i="41"/>
  <c r="B8055" i="41"/>
  <c r="B8054" i="41"/>
  <c r="B8053" i="41"/>
  <c r="B8052" i="41"/>
  <c r="B8051" i="41"/>
  <c r="B8050" i="41"/>
  <c r="B8049" i="41"/>
  <c r="B8048" i="41"/>
  <c r="B8047" i="41"/>
  <c r="B8046" i="41"/>
  <c r="B8045" i="41"/>
  <c r="B8044" i="41"/>
  <c r="B8043" i="41"/>
  <c r="B8042" i="41"/>
  <c r="B8041" i="41"/>
  <c r="B8040" i="41"/>
  <c r="B8039" i="41"/>
  <c r="B8038" i="41"/>
  <c r="B8037" i="41"/>
  <c r="B8036" i="41"/>
  <c r="B8035" i="41"/>
  <c r="B8034" i="41"/>
  <c r="B8033" i="41"/>
  <c r="B8032" i="41"/>
  <c r="B8031" i="41"/>
  <c r="B8030" i="41"/>
  <c r="B8029" i="41"/>
  <c r="B8028" i="41"/>
  <c r="B8027" i="41"/>
  <c r="B8026" i="41"/>
  <c r="B8025" i="41"/>
  <c r="B8024" i="41"/>
  <c r="B8023" i="41"/>
  <c r="B8022" i="41"/>
  <c r="B8021" i="41"/>
  <c r="B8020" i="41"/>
  <c r="B8019" i="41"/>
  <c r="B8018" i="41"/>
  <c r="B8017" i="41"/>
  <c r="B8016" i="41"/>
  <c r="B8015" i="41"/>
  <c r="B8014" i="41"/>
  <c r="B8013" i="41"/>
  <c r="B8012" i="41"/>
  <c r="B8011" i="41"/>
  <c r="B8010" i="41"/>
  <c r="B8009" i="41"/>
  <c r="B8008" i="41"/>
  <c r="B8007" i="41"/>
  <c r="B8006" i="41"/>
  <c r="B8005" i="41"/>
  <c r="B8004" i="41"/>
  <c r="B8003" i="41"/>
  <c r="B8002" i="41"/>
  <c r="B8001" i="41"/>
  <c r="B8000" i="41"/>
  <c r="B7999" i="41"/>
  <c r="B7998" i="41"/>
  <c r="B7997" i="41"/>
  <c r="B7996" i="41"/>
  <c r="B7995" i="41"/>
  <c r="B7994" i="41"/>
  <c r="B7993" i="41"/>
  <c r="B7992" i="41"/>
  <c r="B7991" i="41"/>
  <c r="B7990" i="41"/>
  <c r="B7989" i="41"/>
  <c r="B7988" i="41"/>
  <c r="B7987" i="41"/>
  <c r="B7986" i="41"/>
  <c r="B7985" i="41"/>
  <c r="B7984" i="41"/>
  <c r="B7983" i="41"/>
  <c r="B7982" i="41"/>
  <c r="B7981" i="41"/>
  <c r="B7980" i="41"/>
  <c r="B7979" i="41"/>
  <c r="B7978" i="41"/>
  <c r="B7977" i="41"/>
  <c r="B7976" i="41"/>
  <c r="B7975" i="41"/>
  <c r="B7974" i="41"/>
  <c r="B7973" i="41"/>
  <c r="B7972" i="41"/>
  <c r="B7971" i="41"/>
  <c r="B7970" i="41"/>
  <c r="B7969" i="41"/>
  <c r="B7968" i="41"/>
  <c r="B7967" i="41"/>
  <c r="B7966" i="41"/>
  <c r="B7965" i="41"/>
  <c r="B7964" i="41"/>
  <c r="B7963" i="41"/>
  <c r="B7962" i="41"/>
  <c r="B7961" i="41"/>
  <c r="B7960" i="41"/>
  <c r="B7959" i="41"/>
  <c r="B7958" i="41"/>
  <c r="B7957" i="41"/>
  <c r="B7956" i="41"/>
  <c r="B7955" i="41"/>
  <c r="B7954" i="41"/>
  <c r="B7953" i="41"/>
  <c r="B7952" i="41"/>
  <c r="B7951" i="41"/>
  <c r="B7950" i="41"/>
  <c r="B7949" i="41"/>
  <c r="B7948" i="41"/>
  <c r="B7947" i="41"/>
  <c r="B7946" i="41"/>
  <c r="B7945" i="41"/>
  <c r="B7944" i="41"/>
  <c r="B7943" i="41"/>
  <c r="B7942" i="41"/>
  <c r="B7941" i="41"/>
  <c r="B7940" i="41"/>
  <c r="B7939" i="41"/>
  <c r="B7938" i="41"/>
  <c r="B7937" i="41"/>
  <c r="B7936" i="41"/>
  <c r="B7935" i="41"/>
  <c r="B7934" i="41"/>
  <c r="B7933" i="41"/>
  <c r="B7932" i="41"/>
  <c r="B7931" i="41"/>
  <c r="B7930" i="41"/>
  <c r="B7929" i="41"/>
  <c r="B7928" i="41"/>
  <c r="B7927" i="41"/>
  <c r="B7926" i="41"/>
  <c r="B7925" i="41"/>
  <c r="B7924" i="41"/>
  <c r="B7923" i="41"/>
  <c r="B7922" i="41"/>
  <c r="B7921" i="41"/>
  <c r="B7920" i="41"/>
  <c r="B7919" i="41"/>
  <c r="B7918" i="41"/>
  <c r="B7917" i="41"/>
  <c r="B7916" i="41"/>
  <c r="B7915" i="41"/>
  <c r="B7914" i="41"/>
  <c r="B7913" i="41"/>
  <c r="B7912" i="41"/>
  <c r="B7911" i="41"/>
  <c r="B7910" i="41"/>
  <c r="B7909" i="41"/>
  <c r="B7908" i="41"/>
  <c r="B7907" i="41"/>
  <c r="B7906" i="41"/>
  <c r="B7905" i="41"/>
  <c r="B7904" i="41"/>
  <c r="B7903" i="41"/>
  <c r="B7902" i="41"/>
  <c r="B7901" i="41"/>
  <c r="B7900" i="41"/>
  <c r="B7899" i="41"/>
  <c r="B7898" i="41"/>
  <c r="B7897" i="41"/>
  <c r="B7896" i="41"/>
  <c r="B7895" i="41"/>
  <c r="B7894" i="41"/>
  <c r="B7893" i="41"/>
  <c r="B7892" i="41"/>
  <c r="B7891" i="41"/>
  <c r="B7890" i="41"/>
  <c r="B7889" i="41"/>
  <c r="B7888" i="41"/>
  <c r="B7887" i="41"/>
  <c r="B7886" i="41"/>
  <c r="B7885" i="41"/>
  <c r="B7884" i="41"/>
  <c r="B7883" i="41"/>
  <c r="B7882" i="41"/>
  <c r="B7881" i="41"/>
  <c r="B7880" i="41"/>
  <c r="B7879" i="41"/>
  <c r="B7878" i="41"/>
  <c r="B7877" i="41"/>
  <c r="B7876" i="41"/>
  <c r="B7875" i="41"/>
  <c r="B7874" i="41"/>
  <c r="B7873" i="41"/>
  <c r="B7872" i="41"/>
  <c r="B7871" i="41"/>
  <c r="B7870" i="41"/>
  <c r="B7869" i="41"/>
  <c r="B7868" i="41"/>
  <c r="B7867" i="41"/>
  <c r="B7866" i="41"/>
  <c r="B7865" i="41"/>
  <c r="B7864" i="41"/>
  <c r="B7863" i="41"/>
  <c r="B7862" i="41"/>
  <c r="B7861" i="41"/>
  <c r="B7860" i="41"/>
  <c r="B7859" i="41"/>
  <c r="B7858" i="41"/>
  <c r="B7857" i="41"/>
  <c r="B7856" i="41"/>
  <c r="B7855" i="41"/>
  <c r="B7854" i="41"/>
  <c r="B7853" i="41"/>
  <c r="B7852" i="41"/>
  <c r="B7851" i="41"/>
  <c r="B7850" i="41"/>
  <c r="B7849" i="41"/>
  <c r="B7848" i="41"/>
  <c r="B7847" i="41"/>
  <c r="B7846" i="41"/>
  <c r="B7845" i="41"/>
  <c r="B7844" i="41"/>
  <c r="B7843" i="41"/>
  <c r="B7842" i="41"/>
  <c r="B7841" i="41"/>
  <c r="B7840" i="41"/>
  <c r="B7839" i="41"/>
  <c r="B7838" i="41"/>
  <c r="B7837" i="41"/>
  <c r="B7836" i="41"/>
  <c r="B7835" i="41"/>
  <c r="B7834" i="41"/>
  <c r="B7833" i="41"/>
  <c r="B7832" i="41"/>
  <c r="B7831" i="41"/>
  <c r="B7830" i="41"/>
  <c r="B7829" i="41"/>
  <c r="B7828" i="41"/>
  <c r="B7827" i="41"/>
  <c r="B7826" i="41"/>
  <c r="B7825" i="41"/>
  <c r="B7824" i="41"/>
  <c r="B7823" i="41"/>
  <c r="B7822" i="41"/>
  <c r="B7821" i="41"/>
  <c r="B7820" i="41"/>
  <c r="B7819" i="41"/>
  <c r="B7818" i="41"/>
  <c r="B7817" i="41"/>
  <c r="B7816" i="41"/>
  <c r="B7815" i="41"/>
  <c r="B7814" i="41"/>
  <c r="B7813" i="41"/>
  <c r="B7812" i="41"/>
  <c r="B7811" i="41"/>
  <c r="B7810" i="41"/>
  <c r="B7809" i="41"/>
  <c r="B7808" i="41"/>
  <c r="B7807" i="41"/>
  <c r="B7806" i="41"/>
  <c r="B7805" i="41"/>
  <c r="B7804" i="41"/>
  <c r="B7803" i="41"/>
  <c r="B7802" i="41"/>
  <c r="B7801" i="41"/>
  <c r="B7800" i="41"/>
  <c r="B7799" i="41"/>
  <c r="B7798" i="41"/>
  <c r="B7797" i="41"/>
  <c r="B7796" i="41"/>
  <c r="B7795" i="41"/>
  <c r="B7794" i="41"/>
  <c r="B7793" i="41"/>
  <c r="B7792" i="41"/>
  <c r="B7791" i="41"/>
  <c r="B7790" i="41"/>
  <c r="B7789" i="41"/>
  <c r="B7788" i="41"/>
  <c r="B7787" i="41"/>
  <c r="B7786" i="41"/>
  <c r="B7785" i="41"/>
  <c r="B7784" i="41"/>
  <c r="B7783" i="41"/>
  <c r="B7782" i="41"/>
  <c r="B7781" i="41"/>
  <c r="B7780" i="41"/>
  <c r="B7779" i="41"/>
  <c r="B7778" i="41"/>
  <c r="B7777" i="41"/>
  <c r="B7776" i="41"/>
  <c r="B7775" i="41"/>
  <c r="B7774" i="41"/>
  <c r="B7773" i="41"/>
  <c r="B7772" i="41"/>
  <c r="B7771" i="41"/>
  <c r="B7770" i="41"/>
  <c r="B7769" i="41"/>
  <c r="B7768" i="41"/>
  <c r="B7767" i="41"/>
  <c r="B7766" i="41"/>
  <c r="B7765" i="41"/>
  <c r="B7764" i="41"/>
  <c r="B7763" i="41"/>
  <c r="B7762" i="41"/>
  <c r="B7761" i="41"/>
  <c r="B7760" i="41"/>
  <c r="B7759" i="41"/>
  <c r="B7758" i="41"/>
  <c r="B7757" i="41"/>
  <c r="B7756" i="41"/>
  <c r="B7755" i="41"/>
  <c r="B7754" i="41"/>
  <c r="B7753" i="41"/>
  <c r="B7752" i="41"/>
  <c r="B7751" i="41"/>
  <c r="B7750" i="41"/>
  <c r="B7749" i="41"/>
  <c r="B7748" i="41"/>
  <c r="B7747" i="41"/>
  <c r="B7746" i="41"/>
  <c r="B7745" i="41"/>
  <c r="B7744" i="41"/>
  <c r="B7743" i="41"/>
  <c r="B7742" i="41"/>
  <c r="B7741" i="41"/>
  <c r="B7740" i="41"/>
  <c r="B7739" i="41"/>
  <c r="B7738" i="41"/>
  <c r="B7737" i="41"/>
  <c r="B7736" i="41"/>
  <c r="B7735" i="41"/>
  <c r="B7734" i="41"/>
  <c r="B7733" i="41"/>
  <c r="B7732" i="41"/>
  <c r="B7731" i="41"/>
  <c r="B7730" i="41"/>
  <c r="B7729" i="41"/>
  <c r="B7728" i="41"/>
  <c r="B7727" i="41"/>
  <c r="B7726" i="41"/>
  <c r="B7725" i="41"/>
  <c r="B7724" i="41"/>
  <c r="B7723" i="41"/>
  <c r="B7722" i="41"/>
  <c r="B7721" i="41"/>
  <c r="B7720" i="41"/>
  <c r="B7719" i="41"/>
  <c r="B7718" i="41"/>
  <c r="B7717" i="41"/>
  <c r="B7716" i="41"/>
  <c r="B7715" i="41"/>
  <c r="B7714" i="41"/>
  <c r="B7713" i="41"/>
  <c r="B7712" i="41"/>
  <c r="B7711" i="41"/>
  <c r="B7710" i="41"/>
  <c r="B7709" i="41"/>
  <c r="B7708" i="41"/>
  <c r="B7707" i="41"/>
  <c r="B7706" i="41"/>
  <c r="B7705" i="41"/>
  <c r="B7704" i="41"/>
  <c r="B7703" i="41"/>
  <c r="B7702" i="41"/>
  <c r="B7701" i="41"/>
  <c r="B7700" i="41"/>
  <c r="B7699" i="41"/>
  <c r="B7698" i="41"/>
  <c r="B7697" i="41"/>
  <c r="B7696" i="41"/>
  <c r="B7695" i="41"/>
  <c r="B7694" i="41"/>
  <c r="B7693" i="41"/>
  <c r="B7692" i="41"/>
  <c r="B7691" i="41"/>
  <c r="B7690" i="41"/>
  <c r="B7689" i="41"/>
  <c r="B7688" i="41"/>
  <c r="B7687" i="41"/>
  <c r="B7686" i="41"/>
  <c r="B7685" i="41"/>
  <c r="B7684" i="41"/>
  <c r="B7683" i="41"/>
  <c r="B7682" i="41"/>
  <c r="B7681" i="41"/>
  <c r="B7680" i="41"/>
  <c r="B7679" i="41"/>
  <c r="B7678" i="41"/>
  <c r="B7677" i="41"/>
  <c r="B7676" i="41"/>
  <c r="B7675" i="41"/>
  <c r="B7674" i="41"/>
  <c r="B7673" i="41"/>
  <c r="B7672" i="41"/>
  <c r="B7671" i="41"/>
  <c r="B7670" i="41"/>
  <c r="B7669" i="41"/>
  <c r="B7668" i="41"/>
  <c r="B7667" i="41"/>
  <c r="B7666" i="41"/>
  <c r="B7665" i="41"/>
  <c r="B7664" i="41"/>
  <c r="B7663" i="41"/>
  <c r="B7662" i="41"/>
  <c r="B7661" i="41"/>
  <c r="B7660" i="41"/>
  <c r="B7659" i="41"/>
  <c r="B7658" i="41"/>
  <c r="B7657" i="41"/>
  <c r="B7656" i="41"/>
  <c r="B7655" i="41"/>
  <c r="B7654" i="41"/>
  <c r="B7653" i="41"/>
  <c r="B7652" i="41"/>
  <c r="B7651" i="41"/>
  <c r="B7650" i="41"/>
  <c r="B7649" i="41"/>
  <c r="B7648" i="41"/>
  <c r="B7647" i="41"/>
  <c r="B7646" i="41"/>
  <c r="B7645" i="41"/>
  <c r="B7644" i="41"/>
  <c r="B7643" i="41"/>
  <c r="B7642" i="41"/>
  <c r="B7641" i="41"/>
  <c r="B7640" i="41"/>
  <c r="B7639" i="41"/>
  <c r="B7638" i="41"/>
  <c r="B7637" i="41"/>
  <c r="B7636" i="41"/>
  <c r="B7635" i="41"/>
  <c r="B7634" i="41"/>
  <c r="B7633" i="41"/>
  <c r="B7632" i="41"/>
  <c r="B7631" i="41"/>
  <c r="B7630" i="41"/>
  <c r="B7629" i="41"/>
  <c r="B7628" i="41"/>
  <c r="B7627" i="41"/>
  <c r="B7626" i="41"/>
  <c r="B7625" i="41"/>
  <c r="B7624" i="41"/>
  <c r="B7623" i="41"/>
  <c r="B7622" i="41"/>
  <c r="B7621" i="41"/>
  <c r="B7620" i="41"/>
  <c r="B7619" i="41"/>
  <c r="B7618" i="41"/>
  <c r="B7617" i="41"/>
  <c r="B7616" i="41"/>
  <c r="B7615" i="41"/>
  <c r="B7614" i="41"/>
  <c r="B7613" i="41"/>
  <c r="B7612" i="41"/>
  <c r="B7611" i="41"/>
  <c r="B7610" i="41"/>
  <c r="B7609" i="41"/>
  <c r="B7608" i="41"/>
  <c r="B7607" i="41"/>
  <c r="B7606" i="41"/>
  <c r="B7605" i="41"/>
  <c r="B7604" i="41"/>
  <c r="B7603" i="41"/>
  <c r="B7602" i="41"/>
  <c r="B7601" i="41"/>
  <c r="B7600" i="41"/>
  <c r="B7599" i="41"/>
  <c r="B7598" i="41"/>
  <c r="B7597" i="41"/>
  <c r="B7596" i="41"/>
  <c r="B7595" i="41"/>
  <c r="B7594" i="41"/>
  <c r="B7593" i="41"/>
  <c r="B7592" i="41"/>
  <c r="B7591" i="41"/>
  <c r="B7590" i="41"/>
  <c r="B7589" i="41"/>
  <c r="B7588" i="41"/>
  <c r="B7587" i="41"/>
  <c r="B7586" i="41"/>
  <c r="B7585" i="41"/>
  <c r="B7584" i="41"/>
  <c r="B7583" i="41"/>
  <c r="B7582" i="41"/>
  <c r="B7581" i="41"/>
  <c r="B7580" i="41"/>
  <c r="B7579" i="41"/>
  <c r="B7578" i="41"/>
  <c r="B7577" i="41"/>
  <c r="B7576" i="41"/>
  <c r="B7575" i="41"/>
  <c r="B7574" i="41"/>
  <c r="B7573" i="41"/>
  <c r="B7572" i="41"/>
  <c r="B7571" i="41"/>
  <c r="B7570" i="41"/>
  <c r="B7569" i="41"/>
  <c r="B7568" i="41"/>
  <c r="B7567" i="41"/>
  <c r="B7566" i="41"/>
  <c r="B7565" i="41"/>
  <c r="B7564" i="41"/>
  <c r="B7563" i="41"/>
  <c r="B7562" i="41"/>
  <c r="B7561" i="41"/>
  <c r="B7560" i="41"/>
  <c r="B7559" i="41"/>
  <c r="B7558" i="41"/>
  <c r="B7557" i="41"/>
  <c r="B7556" i="41"/>
  <c r="B7555" i="41"/>
  <c r="B7554" i="41"/>
  <c r="B7553" i="41"/>
  <c r="B7552" i="41"/>
  <c r="B7551" i="41"/>
  <c r="B7550" i="41"/>
  <c r="B7549" i="41"/>
  <c r="B7548" i="41"/>
  <c r="B7547" i="41"/>
  <c r="B7546" i="41"/>
  <c r="B7545" i="41"/>
  <c r="B7544" i="41"/>
  <c r="B7543" i="41"/>
  <c r="B7542" i="41"/>
  <c r="B7541" i="41"/>
  <c r="B7540" i="41"/>
  <c r="B7539" i="41"/>
  <c r="B7538" i="41"/>
  <c r="B7537" i="41"/>
  <c r="B7536" i="41"/>
  <c r="B7535" i="41"/>
  <c r="B7534" i="41"/>
  <c r="B7533" i="41"/>
  <c r="B7532" i="41"/>
  <c r="B7531" i="41"/>
  <c r="B7530" i="41"/>
  <c r="B7529" i="41"/>
  <c r="B7528" i="41"/>
  <c r="B7527" i="41"/>
  <c r="B7526" i="41"/>
  <c r="B7525" i="41"/>
  <c r="B7524" i="41"/>
  <c r="B7523" i="41"/>
  <c r="B7522" i="41"/>
  <c r="B7521" i="41"/>
  <c r="B7520" i="41"/>
  <c r="B7519" i="41"/>
  <c r="B7518" i="41"/>
  <c r="B7517" i="41"/>
  <c r="B7516" i="41"/>
  <c r="B7515" i="41"/>
  <c r="B7514" i="41"/>
  <c r="B7513" i="41"/>
  <c r="B7512" i="41"/>
  <c r="B7511" i="41"/>
  <c r="B7510" i="41"/>
  <c r="B7509" i="41"/>
  <c r="B7508" i="41"/>
  <c r="B7507" i="41"/>
  <c r="B7506" i="41"/>
  <c r="B7505" i="41"/>
  <c r="B7504" i="41"/>
  <c r="B7503" i="41"/>
  <c r="B7502" i="41"/>
  <c r="B7501" i="41"/>
  <c r="B7500" i="41"/>
  <c r="B7499" i="41"/>
  <c r="B7498" i="41"/>
  <c r="B7497" i="41"/>
  <c r="B7496" i="41"/>
  <c r="B7495" i="41"/>
  <c r="B7494" i="41"/>
  <c r="B7493" i="41"/>
  <c r="B7492" i="41"/>
  <c r="B7491" i="41"/>
  <c r="B7490" i="41"/>
  <c r="B7489" i="41"/>
  <c r="B7488" i="41"/>
  <c r="B7487" i="41"/>
  <c r="B7486" i="41"/>
  <c r="B7485" i="41"/>
  <c r="B7484" i="41"/>
  <c r="B7483" i="41"/>
  <c r="B7482" i="41"/>
  <c r="B7481" i="41"/>
  <c r="B7480" i="41"/>
  <c r="B7479" i="41"/>
  <c r="B7478" i="41"/>
  <c r="B7477" i="41"/>
  <c r="B7476" i="41"/>
  <c r="B7475" i="41"/>
  <c r="B7474" i="41"/>
  <c r="B7473" i="41"/>
  <c r="B7472" i="41"/>
  <c r="B7471" i="41"/>
  <c r="B7470" i="41"/>
  <c r="B7469" i="41"/>
  <c r="B7468" i="41"/>
  <c r="B7467" i="41"/>
  <c r="B7466" i="41"/>
  <c r="B7465" i="41"/>
  <c r="B7464" i="41"/>
  <c r="B7463" i="41"/>
  <c r="B7462" i="41"/>
  <c r="B7461" i="41"/>
  <c r="B7460" i="41"/>
  <c r="B7459" i="41"/>
  <c r="B7458" i="41"/>
  <c r="B7457" i="41"/>
  <c r="B7456" i="41"/>
  <c r="B7455" i="41"/>
  <c r="B7454" i="41"/>
  <c r="B7453" i="41"/>
  <c r="B7452" i="41"/>
  <c r="B7451" i="41"/>
  <c r="B7450" i="41"/>
  <c r="B7449" i="41"/>
  <c r="B7448" i="41"/>
  <c r="B7447" i="41"/>
  <c r="B7446" i="41"/>
  <c r="B7445" i="41"/>
  <c r="B7444" i="41"/>
  <c r="B7443" i="41"/>
  <c r="B7442" i="41"/>
  <c r="B7441" i="41"/>
  <c r="B7440" i="41"/>
  <c r="B7439" i="41"/>
  <c r="B7438" i="41"/>
  <c r="B7437" i="41"/>
  <c r="B7436" i="41"/>
  <c r="B7435" i="41"/>
  <c r="B7434" i="41"/>
  <c r="B7433" i="41"/>
  <c r="B7432" i="41"/>
  <c r="B7431" i="41"/>
  <c r="B7430" i="41"/>
  <c r="B7429" i="41"/>
  <c r="B7428" i="41"/>
  <c r="B7427" i="41"/>
  <c r="B7426" i="41"/>
  <c r="B7425" i="41"/>
  <c r="B7424" i="41"/>
  <c r="B7423" i="41"/>
  <c r="B7422" i="41"/>
  <c r="B7421" i="41"/>
  <c r="B7420" i="41"/>
  <c r="B7419" i="41"/>
  <c r="B7418" i="41"/>
  <c r="B7417" i="41"/>
  <c r="B7416" i="41"/>
  <c r="B7415" i="41"/>
  <c r="B7414" i="41"/>
  <c r="B7413" i="41"/>
  <c r="B7412" i="41"/>
  <c r="B7411" i="41"/>
  <c r="B7410" i="41"/>
  <c r="B7409" i="41"/>
  <c r="B7408" i="41"/>
  <c r="B7407" i="41"/>
  <c r="B7406" i="41"/>
  <c r="B7405" i="41"/>
  <c r="B7404" i="41"/>
  <c r="B7403" i="41"/>
  <c r="B7402" i="41"/>
  <c r="B7401" i="41"/>
  <c r="B7400" i="41"/>
  <c r="B7399" i="41"/>
  <c r="B7398" i="41"/>
  <c r="B7397" i="41"/>
  <c r="B7396" i="41"/>
  <c r="B7395" i="41"/>
  <c r="B7394" i="41"/>
  <c r="B7393" i="41"/>
  <c r="B7392" i="41"/>
  <c r="B7391" i="41"/>
  <c r="B7390" i="41"/>
  <c r="B7389" i="41"/>
  <c r="B7388" i="41"/>
  <c r="B7387" i="41"/>
  <c r="B7386" i="41"/>
  <c r="B7385" i="41"/>
  <c r="B7384" i="41"/>
  <c r="B7383" i="41"/>
  <c r="B7382" i="41"/>
  <c r="B7381" i="41"/>
  <c r="B7380" i="41"/>
  <c r="B7379" i="41"/>
  <c r="B7378" i="41"/>
  <c r="B7377" i="41"/>
  <c r="B7376" i="41"/>
  <c r="B7375" i="41"/>
  <c r="B7374" i="41"/>
  <c r="B7373" i="41"/>
  <c r="B7372" i="41"/>
  <c r="B7371" i="41"/>
  <c r="B7370" i="41"/>
  <c r="B7369" i="41"/>
  <c r="B7368" i="41"/>
  <c r="B7367" i="41"/>
  <c r="B7366" i="41"/>
  <c r="B7365" i="41"/>
  <c r="B7364" i="41"/>
  <c r="B7363" i="41"/>
  <c r="B7362" i="41"/>
  <c r="B7361" i="41"/>
  <c r="B7360" i="41"/>
  <c r="B7359" i="41"/>
  <c r="B7358" i="41"/>
  <c r="B7357" i="41"/>
  <c r="B7356" i="41"/>
  <c r="B7355" i="41"/>
  <c r="B7354" i="41"/>
  <c r="B7353" i="41"/>
  <c r="B7352" i="41"/>
  <c r="B7351" i="41"/>
  <c r="B7350" i="41"/>
  <c r="B7349" i="41"/>
  <c r="B7348" i="41"/>
  <c r="B7347" i="41"/>
  <c r="B7346" i="41"/>
  <c r="B7345" i="41"/>
  <c r="B7344" i="41"/>
  <c r="B7343" i="41"/>
  <c r="B7342" i="41"/>
  <c r="B7341" i="41"/>
  <c r="B7340" i="41"/>
  <c r="B7339" i="41"/>
  <c r="B7338" i="41"/>
  <c r="B7337" i="41"/>
  <c r="B7336" i="41"/>
  <c r="B7335" i="41"/>
  <c r="B7334" i="41"/>
  <c r="B7333" i="41"/>
  <c r="B7332" i="41"/>
  <c r="B7331" i="41"/>
  <c r="B7330" i="41"/>
  <c r="B7329" i="41"/>
  <c r="B7328" i="41"/>
  <c r="B7327" i="41"/>
  <c r="B7326" i="41"/>
  <c r="B7325" i="41"/>
  <c r="B7324" i="41"/>
  <c r="B7323" i="41"/>
  <c r="B7322" i="41"/>
  <c r="B7321" i="41"/>
  <c r="B7320" i="41"/>
  <c r="B7319" i="41"/>
  <c r="B7318" i="41"/>
  <c r="B7317" i="41"/>
  <c r="B7316" i="41"/>
  <c r="B7315" i="41"/>
  <c r="B7314" i="41"/>
  <c r="B7313" i="41"/>
  <c r="B7312" i="41"/>
  <c r="B7311" i="41"/>
  <c r="B7310" i="41"/>
  <c r="B7309" i="41"/>
  <c r="B7308" i="41"/>
  <c r="B7307" i="41"/>
  <c r="B7306" i="41"/>
  <c r="B7305" i="41"/>
  <c r="B7304" i="41"/>
  <c r="B7303" i="41"/>
  <c r="B7302" i="41"/>
  <c r="B7301" i="41"/>
  <c r="B7300" i="41"/>
  <c r="B7299" i="41"/>
  <c r="B7298" i="41"/>
  <c r="B7297" i="41"/>
  <c r="B7296" i="41"/>
  <c r="B7295" i="41"/>
  <c r="B7294" i="41"/>
  <c r="B7293" i="41"/>
  <c r="B7292" i="41"/>
  <c r="B7291" i="41"/>
  <c r="B7290" i="41"/>
  <c r="B7289" i="41"/>
  <c r="B7288" i="41"/>
  <c r="B7287" i="41"/>
  <c r="B7286" i="41"/>
  <c r="B7285" i="41"/>
  <c r="B7284" i="41"/>
  <c r="B7283" i="41"/>
  <c r="B7282" i="41"/>
  <c r="B7281" i="41"/>
  <c r="B7280" i="41"/>
  <c r="B7279" i="41"/>
  <c r="B7278" i="41"/>
  <c r="B7277" i="41"/>
  <c r="B7276" i="41"/>
  <c r="B7275" i="41"/>
  <c r="B7274" i="41"/>
  <c r="B7273" i="41"/>
  <c r="B7272" i="41"/>
  <c r="B7271" i="41"/>
  <c r="B7270" i="41"/>
  <c r="B7269" i="41"/>
  <c r="B7268" i="41"/>
  <c r="B7267" i="41"/>
  <c r="B7266" i="41"/>
  <c r="B7265" i="41"/>
  <c r="B7264" i="41"/>
  <c r="B7263" i="41"/>
  <c r="B7262" i="41"/>
  <c r="B7261" i="41"/>
  <c r="B7260" i="41"/>
  <c r="B7259" i="41"/>
  <c r="B7258" i="41"/>
  <c r="B7257" i="41"/>
  <c r="B7256" i="41"/>
  <c r="B7255" i="41"/>
  <c r="B7254" i="41"/>
  <c r="B7253" i="41"/>
  <c r="B7252" i="41"/>
  <c r="B7251" i="41"/>
  <c r="B7250" i="41"/>
  <c r="B7249" i="41"/>
  <c r="B7248" i="41"/>
  <c r="B7247" i="41"/>
  <c r="B7246" i="41"/>
  <c r="B7245" i="41"/>
  <c r="B7244" i="41"/>
  <c r="B7243" i="41"/>
  <c r="B7242" i="41"/>
  <c r="B7241" i="41"/>
  <c r="B7240" i="41"/>
  <c r="B7239" i="41"/>
  <c r="B7238" i="41"/>
  <c r="B7237" i="41"/>
  <c r="B7236" i="41"/>
  <c r="B7235" i="41"/>
  <c r="B7234" i="41"/>
  <c r="B7233" i="41"/>
  <c r="B7232" i="41"/>
  <c r="B7231" i="41"/>
  <c r="B7230" i="41"/>
  <c r="B7229" i="41"/>
  <c r="B7228" i="41"/>
  <c r="B7227" i="41"/>
  <c r="B7226" i="41"/>
  <c r="B7225" i="41"/>
  <c r="B7224" i="41"/>
  <c r="B7223" i="41"/>
  <c r="B7222" i="41"/>
  <c r="B7221" i="41"/>
  <c r="B7220" i="41"/>
  <c r="B7219" i="41"/>
  <c r="B7218" i="41"/>
  <c r="B7217" i="41"/>
  <c r="B7216" i="41"/>
  <c r="B7215" i="41"/>
  <c r="B7214" i="41"/>
  <c r="B7213" i="41"/>
  <c r="B7212" i="41"/>
  <c r="B7211" i="41"/>
  <c r="B7210" i="41"/>
  <c r="B7209" i="41"/>
  <c r="B7208" i="41"/>
  <c r="B7207" i="41"/>
  <c r="B7206" i="41"/>
  <c r="B7205" i="41"/>
  <c r="B7204" i="41"/>
  <c r="B7203" i="41"/>
  <c r="B7202" i="41"/>
  <c r="B7201" i="41"/>
  <c r="B7200" i="41"/>
  <c r="B7199" i="41"/>
  <c r="B7198" i="41"/>
  <c r="B7197" i="41"/>
  <c r="B7196" i="41"/>
  <c r="B7195" i="41"/>
  <c r="B7194" i="41"/>
  <c r="B7193" i="41"/>
  <c r="B7192" i="41"/>
  <c r="B7191" i="41"/>
  <c r="B7190" i="41"/>
  <c r="B7189" i="41"/>
  <c r="B7188" i="41"/>
  <c r="B7187" i="41"/>
  <c r="B7186" i="41"/>
  <c r="B7185" i="41"/>
  <c r="B7184" i="41"/>
  <c r="B7183" i="41"/>
  <c r="B7182" i="41"/>
  <c r="B7181" i="41"/>
  <c r="B7180" i="41"/>
  <c r="B7179" i="41"/>
  <c r="B7178" i="41"/>
  <c r="B7177" i="41"/>
  <c r="B7176" i="41"/>
  <c r="B7175" i="41"/>
  <c r="B7174" i="41"/>
  <c r="B7173" i="41"/>
  <c r="B7172" i="41"/>
  <c r="B7171" i="41"/>
  <c r="B7170" i="41"/>
  <c r="B7169" i="41"/>
  <c r="B7168" i="41"/>
  <c r="B7167" i="41"/>
  <c r="B7166" i="41"/>
  <c r="B7165" i="41"/>
  <c r="B7164" i="41"/>
  <c r="B7163" i="41"/>
  <c r="B7162" i="41"/>
  <c r="B7161" i="41"/>
  <c r="B7160" i="41"/>
  <c r="B7159" i="41"/>
  <c r="B7158" i="41"/>
  <c r="B7157" i="41"/>
  <c r="B7156" i="41"/>
  <c r="B7155" i="41"/>
  <c r="B7154" i="41"/>
  <c r="B7153" i="41"/>
  <c r="B7152" i="41"/>
  <c r="B7151" i="41"/>
  <c r="B7150" i="41"/>
  <c r="B7149" i="41"/>
  <c r="B7148" i="41"/>
  <c r="B7147" i="41"/>
  <c r="B7146" i="41"/>
  <c r="B7145" i="41"/>
  <c r="B7144" i="41"/>
  <c r="B7143" i="41"/>
  <c r="B7142" i="41"/>
  <c r="B7141" i="41"/>
  <c r="B7140" i="41"/>
  <c r="B7139" i="41"/>
  <c r="B7138" i="41"/>
  <c r="B7137" i="41"/>
  <c r="B7136" i="41"/>
  <c r="B7135" i="41"/>
  <c r="B7134" i="41"/>
  <c r="B7133" i="41"/>
  <c r="B7132" i="41"/>
  <c r="B7131" i="41"/>
  <c r="B7130" i="41"/>
  <c r="B7129" i="41"/>
  <c r="B7128" i="41"/>
  <c r="B7127" i="41"/>
  <c r="B7126" i="41"/>
  <c r="B7125" i="41"/>
  <c r="B7124" i="41"/>
  <c r="B7123" i="41"/>
  <c r="B7122" i="41"/>
  <c r="B7121" i="41"/>
  <c r="B7120" i="41"/>
  <c r="B7119" i="41"/>
  <c r="B7118" i="41"/>
  <c r="B7117" i="41"/>
  <c r="B7116" i="41"/>
  <c r="B7115" i="41"/>
  <c r="B7114" i="41"/>
  <c r="B7113" i="41"/>
  <c r="B7112" i="41"/>
  <c r="B7111" i="41"/>
  <c r="B7110" i="41"/>
  <c r="B7109" i="41"/>
  <c r="B7108" i="41"/>
  <c r="B7107" i="41"/>
  <c r="B7106" i="41"/>
  <c r="B7105" i="41"/>
  <c r="B7104" i="41"/>
  <c r="B7103" i="41"/>
  <c r="B7102" i="41"/>
  <c r="B7101" i="41"/>
  <c r="B7100" i="41"/>
  <c r="B7099" i="41"/>
  <c r="B7098" i="41"/>
  <c r="B7097" i="41"/>
  <c r="B7096" i="41"/>
  <c r="B7095" i="41"/>
  <c r="B7094" i="41"/>
  <c r="B7093" i="41"/>
  <c r="B7092" i="41"/>
  <c r="B7091" i="41"/>
  <c r="B7090" i="41"/>
  <c r="B7089" i="41"/>
  <c r="B7088" i="41"/>
  <c r="B7087" i="41"/>
  <c r="B7086" i="41"/>
  <c r="B7085" i="41"/>
  <c r="B7084" i="41"/>
  <c r="B7083" i="41"/>
  <c r="B7082" i="41"/>
  <c r="B7081" i="41"/>
  <c r="B7080" i="41"/>
  <c r="B7079" i="41"/>
  <c r="B7078" i="41"/>
  <c r="B7077" i="41"/>
  <c r="B7076" i="41"/>
  <c r="B7075" i="41"/>
  <c r="B7074" i="41"/>
  <c r="B7073" i="41"/>
  <c r="B7072" i="41"/>
  <c r="B7071" i="41"/>
  <c r="B7070" i="41"/>
  <c r="B7069" i="41"/>
  <c r="B7068" i="41"/>
  <c r="B7067" i="41"/>
  <c r="B7066" i="41"/>
  <c r="B7065" i="41"/>
  <c r="B7064" i="41"/>
  <c r="B7063" i="41"/>
  <c r="B7062" i="41"/>
  <c r="B7061" i="41"/>
  <c r="B7060" i="41"/>
  <c r="B7059" i="41"/>
  <c r="B7058" i="41"/>
  <c r="B7057" i="41"/>
  <c r="B7056" i="41"/>
  <c r="B7055" i="41"/>
  <c r="B7054" i="41"/>
  <c r="B7053" i="41"/>
  <c r="B7052" i="41"/>
  <c r="B7051" i="41"/>
  <c r="B7050" i="41"/>
  <c r="B7049" i="41"/>
  <c r="B7048" i="41"/>
  <c r="B7047" i="41"/>
  <c r="B7046" i="41"/>
  <c r="B7045" i="41"/>
  <c r="B7044" i="41"/>
  <c r="B7043" i="41"/>
  <c r="B7042" i="41"/>
  <c r="B7041" i="41"/>
  <c r="B7040" i="41"/>
  <c r="B7039" i="41"/>
  <c r="B7038" i="41"/>
  <c r="B7037" i="41"/>
  <c r="B7036" i="41"/>
  <c r="B7035" i="41"/>
  <c r="B7034" i="41"/>
  <c r="B7033" i="41"/>
  <c r="B7032" i="41"/>
  <c r="B7031" i="41"/>
  <c r="B7030" i="41"/>
  <c r="B7029" i="41"/>
  <c r="B7028" i="41"/>
  <c r="B7027" i="41"/>
  <c r="B7026" i="41"/>
  <c r="B7025" i="41"/>
  <c r="B7024" i="41"/>
  <c r="B7023" i="41"/>
  <c r="B7022" i="41"/>
  <c r="B7021" i="41"/>
  <c r="B7020" i="41"/>
  <c r="B7019" i="41"/>
  <c r="B7018" i="41"/>
  <c r="B7017" i="41"/>
  <c r="B7016" i="41"/>
  <c r="B7015" i="41"/>
  <c r="B7014" i="41"/>
  <c r="B7013" i="41"/>
  <c r="B7012" i="41"/>
  <c r="B7011" i="41"/>
  <c r="B7010" i="41"/>
  <c r="B7009" i="41"/>
  <c r="B7008" i="41"/>
  <c r="B7007" i="41"/>
  <c r="B7006" i="41"/>
  <c r="B7005" i="41"/>
  <c r="B7004" i="41"/>
  <c r="B7003" i="41"/>
  <c r="B7002" i="41"/>
  <c r="B7001" i="41"/>
  <c r="B7000" i="41"/>
  <c r="B6999" i="41"/>
  <c r="B6998" i="41"/>
  <c r="B6997" i="41"/>
  <c r="B6996" i="41"/>
  <c r="B6995" i="41"/>
  <c r="B6994" i="41"/>
  <c r="B6993" i="41"/>
  <c r="B6992" i="41"/>
  <c r="B6991" i="41"/>
  <c r="B6990" i="41"/>
  <c r="B6989" i="41"/>
  <c r="B6988" i="41"/>
  <c r="B6987" i="41"/>
  <c r="B6986" i="41"/>
  <c r="B6985" i="41"/>
  <c r="B6984" i="41"/>
  <c r="B6983" i="41"/>
  <c r="B6982" i="41"/>
  <c r="B6981" i="41"/>
  <c r="B6980" i="41"/>
  <c r="B6979" i="41"/>
  <c r="B6978" i="41"/>
  <c r="B6977" i="41"/>
  <c r="B6976" i="41"/>
  <c r="B6975" i="41"/>
  <c r="B6974" i="41"/>
  <c r="B6973" i="41"/>
  <c r="B6972" i="41"/>
  <c r="B6971" i="41"/>
  <c r="B6970" i="41"/>
  <c r="B6969" i="41"/>
  <c r="B6968" i="41"/>
  <c r="B6967" i="41"/>
  <c r="B6966" i="41"/>
  <c r="B6965" i="41"/>
  <c r="B6964" i="41"/>
  <c r="B6963" i="41"/>
  <c r="B6962" i="41"/>
  <c r="B6961" i="41"/>
  <c r="B6960" i="41"/>
  <c r="B6959" i="41"/>
  <c r="B6958" i="41"/>
  <c r="B6957" i="41"/>
  <c r="B6956" i="41"/>
  <c r="B6955" i="41"/>
  <c r="B6954" i="41"/>
  <c r="B6953" i="41"/>
  <c r="B6952" i="41"/>
  <c r="B6951" i="41"/>
  <c r="B6950" i="41"/>
  <c r="B6949" i="41"/>
  <c r="B6948" i="41"/>
  <c r="B6947" i="41"/>
  <c r="B6946" i="41"/>
  <c r="B6945" i="41"/>
  <c r="B6944" i="41"/>
  <c r="B6943" i="41"/>
  <c r="B6942" i="41"/>
  <c r="B6941" i="41"/>
  <c r="B6940" i="41"/>
  <c r="B6939" i="41"/>
  <c r="B6938" i="41"/>
  <c r="B6937" i="41"/>
  <c r="B6936" i="41"/>
  <c r="B6935" i="41"/>
  <c r="B6934" i="41"/>
  <c r="B6933" i="41"/>
  <c r="B6932" i="41"/>
  <c r="B6931" i="41"/>
  <c r="B6930" i="41"/>
  <c r="B6929" i="41"/>
  <c r="B6928" i="41"/>
  <c r="B6927" i="41"/>
  <c r="B6926" i="41"/>
  <c r="B6925" i="41"/>
  <c r="B6924" i="41"/>
  <c r="B6923" i="41"/>
  <c r="B6922" i="41"/>
  <c r="B6921" i="41"/>
  <c r="B6920" i="41"/>
  <c r="B6919" i="41"/>
  <c r="B6918" i="41"/>
  <c r="B6917" i="41"/>
  <c r="B6916" i="41"/>
  <c r="B6915" i="41"/>
  <c r="B6914" i="41"/>
  <c r="B6913" i="41"/>
  <c r="B6912" i="41"/>
  <c r="B6911" i="41"/>
  <c r="B6910" i="41"/>
  <c r="B6909" i="41"/>
  <c r="B6908" i="41"/>
  <c r="B6907" i="41"/>
  <c r="B6906" i="41"/>
  <c r="B6905" i="41"/>
  <c r="B6904" i="41"/>
  <c r="B6903" i="41"/>
  <c r="B6902" i="41"/>
  <c r="B6901" i="41"/>
  <c r="B6900" i="41"/>
  <c r="B6899" i="41"/>
  <c r="B6898" i="41"/>
  <c r="B6897" i="41"/>
  <c r="B6896" i="41"/>
  <c r="B6895" i="41"/>
  <c r="B6894" i="41"/>
  <c r="B6893" i="41"/>
  <c r="B6892" i="41"/>
  <c r="B6891" i="41"/>
  <c r="B6890" i="41"/>
  <c r="B6889" i="41"/>
  <c r="B6888" i="41"/>
  <c r="B6887" i="41"/>
  <c r="B6886" i="41"/>
  <c r="B6885" i="41"/>
  <c r="B6884" i="41"/>
  <c r="B6883" i="41"/>
  <c r="B6882" i="41"/>
  <c r="B6881" i="41"/>
  <c r="B6880" i="41"/>
  <c r="B6879" i="41"/>
  <c r="B6878" i="41"/>
  <c r="B6877" i="41"/>
  <c r="B6876" i="41"/>
  <c r="B6875" i="41"/>
  <c r="B6874" i="41"/>
  <c r="B6873" i="41"/>
  <c r="B6872" i="41"/>
  <c r="B6871" i="41"/>
  <c r="B6870" i="41"/>
  <c r="B6869" i="41"/>
  <c r="B6868" i="41"/>
  <c r="B6867" i="41"/>
  <c r="B6866" i="41"/>
  <c r="B6865" i="41"/>
  <c r="B6864" i="41"/>
  <c r="B6863" i="41"/>
  <c r="B6862" i="41"/>
  <c r="B6861" i="41"/>
  <c r="B6860" i="41"/>
  <c r="B6859" i="41"/>
  <c r="B6858" i="41"/>
  <c r="B6857" i="41"/>
  <c r="B6856" i="41"/>
  <c r="B6855" i="41"/>
  <c r="B6854" i="41"/>
  <c r="B6853" i="41"/>
  <c r="B6852" i="41"/>
  <c r="B6851" i="41"/>
  <c r="B6850" i="41"/>
  <c r="B6849" i="41"/>
  <c r="B6848" i="41"/>
  <c r="B6847" i="41"/>
  <c r="B6846" i="41"/>
  <c r="B6845" i="41"/>
  <c r="B6844" i="41"/>
  <c r="B6843" i="41"/>
  <c r="B6842" i="41"/>
  <c r="B6841" i="41"/>
  <c r="B6840" i="41"/>
  <c r="B6839" i="41"/>
  <c r="B6838" i="41"/>
  <c r="B6837" i="41"/>
  <c r="B6836" i="41"/>
  <c r="B6835" i="41"/>
  <c r="B6834" i="41"/>
  <c r="B6833" i="41"/>
  <c r="B6832" i="41"/>
  <c r="B6831" i="41"/>
  <c r="B6830" i="41"/>
  <c r="B6829" i="41"/>
  <c r="B6828" i="41"/>
  <c r="B6827" i="41"/>
  <c r="B6826" i="41"/>
  <c r="B6825" i="41"/>
  <c r="B6824" i="41"/>
  <c r="B6823" i="41"/>
  <c r="B6822" i="41"/>
  <c r="B6821" i="41"/>
  <c r="B6820" i="41"/>
  <c r="B6819" i="41"/>
  <c r="B6818" i="41"/>
  <c r="B6817" i="41"/>
  <c r="B6816" i="41"/>
  <c r="B6815" i="41"/>
  <c r="B6814" i="41"/>
  <c r="B6813" i="41"/>
  <c r="B6812" i="41"/>
  <c r="B6811" i="41"/>
  <c r="B6810" i="41"/>
  <c r="B6809" i="41"/>
  <c r="B6808" i="41"/>
  <c r="B6807" i="41"/>
  <c r="B6806" i="41"/>
  <c r="B6805" i="41"/>
  <c r="B6804" i="41"/>
  <c r="B6803" i="41"/>
  <c r="B6802" i="41"/>
  <c r="B6801" i="41"/>
  <c r="B6800" i="41"/>
  <c r="B6799" i="41"/>
  <c r="B6798" i="41"/>
  <c r="B6797" i="41"/>
  <c r="B6796" i="41"/>
  <c r="B6795" i="41"/>
  <c r="B6794" i="41"/>
  <c r="B6793" i="41"/>
  <c r="B6792" i="41"/>
  <c r="B6791" i="41"/>
  <c r="B6790" i="41"/>
  <c r="B6789" i="41"/>
  <c r="B6788" i="41"/>
  <c r="B6787" i="41"/>
  <c r="B6786" i="41"/>
  <c r="B6785" i="41"/>
  <c r="B6784" i="41"/>
  <c r="B6783" i="41"/>
  <c r="B6782" i="41"/>
  <c r="B6781" i="41"/>
  <c r="B6780" i="41"/>
  <c r="B6779" i="41"/>
  <c r="B6778" i="41"/>
  <c r="B6777" i="41"/>
  <c r="B6776" i="41"/>
  <c r="B6775" i="41"/>
  <c r="B6774" i="41"/>
  <c r="B6773" i="41"/>
  <c r="B6772" i="41"/>
  <c r="B6771" i="41"/>
  <c r="B6770" i="41"/>
  <c r="B6769" i="41"/>
  <c r="B6768" i="41"/>
  <c r="B6767" i="41"/>
  <c r="B6766" i="41"/>
  <c r="B6765" i="41"/>
  <c r="B6764" i="41"/>
  <c r="B6763" i="41"/>
  <c r="B6762" i="41"/>
  <c r="B6761" i="41"/>
  <c r="B6760" i="41"/>
  <c r="B6759" i="41"/>
  <c r="B6758" i="41"/>
  <c r="B6757" i="41"/>
  <c r="B6756" i="41"/>
  <c r="B6755" i="41"/>
  <c r="B6754" i="41"/>
  <c r="B6753" i="41"/>
  <c r="B6752" i="41"/>
  <c r="B6751" i="41"/>
  <c r="B6750" i="41"/>
  <c r="B6749" i="41"/>
  <c r="B6748" i="41"/>
  <c r="B6747" i="41"/>
  <c r="B6746" i="41"/>
  <c r="B6745" i="41"/>
  <c r="B6744" i="41"/>
  <c r="B6743" i="41"/>
  <c r="B6742" i="41"/>
  <c r="B6741" i="41"/>
  <c r="B6740" i="41"/>
  <c r="B6739" i="41"/>
  <c r="B6738" i="41"/>
  <c r="B6737" i="41"/>
  <c r="B6736" i="41"/>
  <c r="B6735" i="41"/>
  <c r="B6734" i="41"/>
  <c r="B6733" i="41"/>
  <c r="B6732" i="41"/>
  <c r="B6731" i="41"/>
  <c r="B6730" i="41"/>
  <c r="B6729" i="41"/>
  <c r="B6728" i="41"/>
  <c r="B6727" i="41"/>
  <c r="B6726" i="41"/>
  <c r="B6725" i="41"/>
  <c r="B6724" i="41"/>
  <c r="B6723" i="41"/>
  <c r="B6722" i="41"/>
  <c r="B6721" i="41"/>
  <c r="B6720" i="41"/>
  <c r="B6719" i="41"/>
  <c r="B6718" i="41"/>
  <c r="B6717" i="41"/>
  <c r="B6716" i="41"/>
  <c r="B6715" i="41"/>
  <c r="B6714" i="41"/>
  <c r="B6713" i="41"/>
  <c r="B6712" i="41"/>
  <c r="B6711" i="41"/>
  <c r="B6710" i="41"/>
  <c r="B6709" i="41"/>
  <c r="B6708" i="41"/>
  <c r="B6707" i="41"/>
  <c r="B6706" i="41"/>
  <c r="B6705" i="41"/>
  <c r="B6704" i="41"/>
  <c r="B6703" i="41"/>
  <c r="B6702" i="41"/>
  <c r="B6701" i="41"/>
  <c r="B6700" i="41"/>
  <c r="B6699" i="41"/>
  <c r="B6698" i="41"/>
  <c r="B6697" i="41"/>
  <c r="B6696" i="41"/>
  <c r="B6695" i="41"/>
  <c r="B6694" i="41"/>
  <c r="B6693" i="41"/>
  <c r="B6692" i="41"/>
  <c r="B6691" i="41"/>
  <c r="B6690" i="41"/>
  <c r="B6689" i="41"/>
  <c r="B6688" i="41"/>
  <c r="B6687" i="41"/>
  <c r="B6686" i="41"/>
  <c r="B6685" i="41"/>
  <c r="B6684" i="41"/>
  <c r="B6683" i="41"/>
  <c r="B6682" i="41"/>
  <c r="B6681" i="41"/>
  <c r="B6680" i="41"/>
  <c r="B6679" i="41"/>
  <c r="B6678" i="41"/>
  <c r="B6677" i="41"/>
  <c r="B6676" i="41"/>
  <c r="B6675" i="41"/>
  <c r="B6674" i="41"/>
  <c r="B6673" i="41"/>
  <c r="B6672" i="41"/>
  <c r="B6671" i="41"/>
  <c r="B6670" i="41"/>
  <c r="B6669" i="41"/>
  <c r="B6668" i="41"/>
  <c r="B6667" i="41"/>
  <c r="B6666" i="41"/>
  <c r="B6665" i="41"/>
  <c r="B6664" i="41"/>
  <c r="B6663" i="41"/>
  <c r="B6662" i="41"/>
  <c r="B6661" i="41"/>
  <c r="B6660" i="41"/>
  <c r="B6659" i="41"/>
  <c r="B6658" i="41"/>
  <c r="B6657" i="41"/>
  <c r="B6656" i="41"/>
  <c r="B6655" i="41"/>
  <c r="B6654" i="41"/>
  <c r="B6653" i="41"/>
  <c r="B6652" i="41"/>
  <c r="B6651" i="41"/>
  <c r="B6650" i="41"/>
  <c r="B6649" i="41"/>
  <c r="B6648" i="41"/>
  <c r="B6647" i="41"/>
  <c r="B6646" i="41"/>
  <c r="B6645" i="41"/>
  <c r="B6644" i="41"/>
  <c r="B6643" i="41"/>
  <c r="B6642" i="41"/>
  <c r="B6641" i="41"/>
  <c r="B6640" i="41"/>
  <c r="B6639" i="41"/>
  <c r="B6638" i="41"/>
  <c r="B6637" i="41"/>
  <c r="B6636" i="41"/>
  <c r="B6635" i="41"/>
  <c r="B6634" i="41"/>
  <c r="B6633" i="41"/>
  <c r="B6632" i="41"/>
  <c r="B6631" i="41"/>
  <c r="B6630" i="41"/>
  <c r="B6629" i="41"/>
  <c r="B6628" i="41"/>
  <c r="B6627" i="41"/>
  <c r="B6626" i="41"/>
  <c r="B6625" i="41"/>
  <c r="B6624" i="41"/>
  <c r="B6623" i="41"/>
  <c r="B6622" i="41"/>
  <c r="B6621" i="41"/>
  <c r="B6620" i="41"/>
  <c r="B6619" i="41"/>
  <c r="B6618" i="41"/>
  <c r="B6617" i="41"/>
  <c r="B6616" i="41"/>
  <c r="B6615" i="41"/>
  <c r="B6614" i="41"/>
  <c r="B6613" i="41"/>
  <c r="B6612" i="41"/>
  <c r="B6611" i="41"/>
  <c r="B6610" i="41"/>
  <c r="B6609" i="41"/>
  <c r="B6608" i="41"/>
  <c r="B6607" i="41"/>
  <c r="B6606" i="41"/>
  <c r="B6605" i="41"/>
  <c r="B6604" i="41"/>
  <c r="B6603" i="41"/>
  <c r="B6602" i="41"/>
  <c r="B6601" i="41"/>
  <c r="B6600" i="41"/>
  <c r="B6599" i="41"/>
  <c r="B6598" i="41"/>
  <c r="B6597" i="41"/>
  <c r="B6596" i="41"/>
  <c r="B6595" i="41"/>
  <c r="B6594" i="41"/>
  <c r="B6593" i="41"/>
  <c r="B6592" i="41"/>
  <c r="B6591" i="41"/>
  <c r="B6590" i="41"/>
  <c r="B6589" i="41"/>
  <c r="B6588" i="41"/>
  <c r="B6587" i="41"/>
  <c r="B6586" i="41"/>
  <c r="B6585" i="41"/>
  <c r="B6584" i="41"/>
  <c r="B6583" i="41"/>
  <c r="B6582" i="41"/>
  <c r="B6581" i="41"/>
  <c r="B6580" i="41"/>
  <c r="B6579" i="41"/>
  <c r="B6578" i="41"/>
  <c r="B6577" i="41"/>
  <c r="B6576" i="41"/>
  <c r="B6575" i="41"/>
  <c r="B6574" i="41"/>
  <c r="B6573" i="41"/>
  <c r="B6572" i="41"/>
  <c r="B6571" i="41"/>
  <c r="B6570" i="41"/>
  <c r="B6569" i="41"/>
  <c r="B6568" i="41"/>
  <c r="B6567" i="41"/>
  <c r="B6566" i="41"/>
  <c r="B6565" i="41"/>
  <c r="B6564" i="41"/>
  <c r="B6563" i="41"/>
  <c r="B6562" i="41"/>
  <c r="B6561" i="41"/>
  <c r="B6560" i="41"/>
  <c r="B6559" i="41"/>
  <c r="B6558" i="41"/>
  <c r="B6557" i="41"/>
  <c r="B6556" i="41"/>
  <c r="B6555" i="41"/>
  <c r="B6554" i="41"/>
  <c r="B6553" i="41"/>
  <c r="B6552" i="41"/>
  <c r="B6551" i="41"/>
  <c r="B6550" i="41"/>
  <c r="B6549" i="41"/>
  <c r="B6548" i="41"/>
  <c r="B6547" i="41"/>
  <c r="B6546" i="41"/>
  <c r="B6545" i="41"/>
  <c r="B6544" i="41"/>
  <c r="B6543" i="41"/>
  <c r="B6542" i="41"/>
  <c r="B6541" i="41"/>
  <c r="B6540" i="41"/>
  <c r="B6539" i="41"/>
  <c r="B6538" i="41"/>
  <c r="B6537" i="41"/>
  <c r="B6536" i="41"/>
  <c r="B6535" i="41"/>
  <c r="B6534" i="41"/>
  <c r="B6533" i="41"/>
  <c r="B6532" i="41"/>
  <c r="B6531" i="41"/>
  <c r="B6530" i="41"/>
  <c r="B6529" i="41"/>
  <c r="B6528" i="41"/>
  <c r="B6527" i="41"/>
  <c r="B6526" i="41"/>
  <c r="B6525" i="41"/>
  <c r="B6524" i="41"/>
  <c r="B6523" i="41"/>
  <c r="B6522" i="41"/>
  <c r="B6521" i="41"/>
  <c r="B6520" i="41"/>
  <c r="B6519" i="41"/>
  <c r="B6518" i="41"/>
  <c r="B6517" i="41"/>
  <c r="B6516" i="41"/>
  <c r="B6515" i="41"/>
  <c r="B6514" i="41"/>
  <c r="B6513" i="41"/>
  <c r="B6512" i="41"/>
  <c r="B6511" i="41"/>
  <c r="B6510" i="41"/>
  <c r="B6509" i="41"/>
  <c r="B6508" i="41"/>
  <c r="B6507" i="41"/>
  <c r="B6506" i="41"/>
  <c r="B6505" i="41"/>
  <c r="B6504" i="41"/>
  <c r="B6503" i="41"/>
  <c r="B6502" i="41"/>
  <c r="B6501" i="41"/>
  <c r="B6500" i="41"/>
  <c r="B6499" i="41"/>
  <c r="B6498" i="41"/>
  <c r="B6497" i="41"/>
  <c r="B6496" i="41"/>
  <c r="B6495" i="41"/>
  <c r="B6494" i="41"/>
  <c r="B6493" i="41"/>
  <c r="B6492" i="41"/>
  <c r="B6491" i="41"/>
  <c r="B6490" i="41"/>
  <c r="B6489" i="41"/>
  <c r="B6488" i="41"/>
  <c r="B6487" i="41"/>
  <c r="B6486" i="41"/>
  <c r="B6485" i="41"/>
  <c r="B6484" i="41"/>
  <c r="B6483" i="41"/>
  <c r="B6482" i="41"/>
  <c r="B6481" i="41"/>
  <c r="B6480" i="41"/>
  <c r="B6479" i="41"/>
  <c r="B6478" i="41"/>
  <c r="B6477" i="41"/>
  <c r="B6476" i="41"/>
  <c r="B6475" i="41"/>
  <c r="B6474" i="41"/>
  <c r="B6473" i="41"/>
  <c r="B6472" i="41"/>
  <c r="B6471" i="41"/>
  <c r="B6470" i="41"/>
  <c r="B6469" i="41"/>
  <c r="B6468" i="41"/>
  <c r="B6467" i="41"/>
  <c r="B6466" i="41"/>
  <c r="B6465" i="41"/>
  <c r="B6464" i="41"/>
  <c r="B6463" i="41"/>
  <c r="B6462" i="41"/>
  <c r="B6461" i="41"/>
  <c r="B6460" i="41"/>
  <c r="B6459" i="41"/>
  <c r="B6458" i="41"/>
  <c r="B6457" i="41"/>
  <c r="B6456" i="41"/>
  <c r="B6455" i="41"/>
  <c r="B6454" i="41"/>
  <c r="B6453" i="41"/>
  <c r="B6452" i="41"/>
  <c r="B6451" i="41"/>
  <c r="B6450" i="41"/>
  <c r="B6449" i="41"/>
  <c r="B6448" i="41"/>
  <c r="B6447" i="41"/>
  <c r="B6446" i="41"/>
  <c r="B6445" i="41"/>
  <c r="B6444" i="41"/>
  <c r="B6443" i="41"/>
  <c r="B6442" i="41"/>
  <c r="B6441" i="41"/>
  <c r="B6440" i="41"/>
  <c r="B6439" i="41"/>
  <c r="B6438" i="41"/>
  <c r="B6437" i="41"/>
  <c r="B6436" i="41"/>
  <c r="B6435" i="41"/>
  <c r="B6434" i="41"/>
  <c r="B6433" i="41"/>
  <c r="B6432" i="41"/>
  <c r="B6431" i="41"/>
  <c r="B6430" i="41"/>
  <c r="B6429" i="41"/>
  <c r="B6428" i="41"/>
  <c r="B6427" i="41"/>
  <c r="B6426" i="41"/>
  <c r="B6425" i="41"/>
  <c r="B6424" i="41"/>
  <c r="B6423" i="41"/>
  <c r="B6422" i="41"/>
  <c r="B6421" i="41"/>
  <c r="B6420" i="41"/>
  <c r="B6419" i="41"/>
  <c r="B6418" i="41"/>
  <c r="B6417" i="41"/>
  <c r="B6416" i="41"/>
  <c r="B6415" i="41"/>
  <c r="B6414" i="41"/>
  <c r="B6413" i="41"/>
  <c r="B6412" i="41"/>
  <c r="B6411" i="41"/>
  <c r="B6410" i="41"/>
  <c r="B6409" i="41"/>
  <c r="B6408" i="41"/>
  <c r="B6407" i="41"/>
  <c r="B6406" i="41"/>
  <c r="B6405" i="41"/>
  <c r="B6404" i="41"/>
  <c r="B6403" i="41"/>
  <c r="B6402" i="41"/>
  <c r="B6401" i="41"/>
  <c r="B6400" i="41"/>
  <c r="B6399" i="41"/>
  <c r="B6398" i="41"/>
  <c r="B6397" i="41"/>
  <c r="B6396" i="41"/>
  <c r="B6395" i="41"/>
  <c r="B6394" i="41"/>
  <c r="B6393" i="41"/>
  <c r="B6392" i="41"/>
  <c r="B6391" i="41"/>
  <c r="B6390" i="41"/>
  <c r="B6389" i="41"/>
  <c r="B6388" i="41"/>
  <c r="B6387" i="41"/>
  <c r="B6386" i="41"/>
  <c r="B6385" i="41"/>
  <c r="B6384" i="41"/>
  <c r="B6383" i="41"/>
  <c r="B6382" i="41"/>
  <c r="B6381" i="41"/>
  <c r="B6380" i="41"/>
  <c r="B6379" i="41"/>
  <c r="B6378" i="41"/>
  <c r="B6377" i="41"/>
  <c r="B6376" i="41"/>
  <c r="B6375" i="41"/>
  <c r="B6374" i="41"/>
  <c r="B6373" i="41"/>
  <c r="B6372" i="41"/>
  <c r="B6371" i="41"/>
  <c r="B6370" i="41"/>
  <c r="B6369" i="41"/>
  <c r="B6368" i="41"/>
  <c r="B6367" i="41"/>
  <c r="B6366" i="41"/>
  <c r="B6365" i="41"/>
  <c r="B6364" i="41"/>
  <c r="B6363" i="41"/>
  <c r="B6362" i="41"/>
  <c r="B6361" i="41"/>
  <c r="B6360" i="41"/>
  <c r="B6359" i="41"/>
  <c r="B6358" i="41"/>
  <c r="B6357" i="41"/>
  <c r="B6356" i="41"/>
  <c r="B6355" i="41"/>
  <c r="B6350" i="41"/>
  <c r="B6348" i="41"/>
  <c r="B6347" i="41"/>
  <c r="B6346" i="41"/>
  <c r="B6345" i="41"/>
  <c r="B6340" i="41"/>
  <c r="B6338" i="41"/>
  <c r="B6337" i="41"/>
  <c r="B6336" i="41"/>
  <c r="B6335" i="41"/>
  <c r="B6333" i="41"/>
  <c r="B6332" i="41"/>
  <c r="B6331" i="41"/>
  <c r="B6330" i="41"/>
  <c r="B6328" i="41"/>
  <c r="B6327" i="41"/>
  <c r="B6326" i="41"/>
  <c r="B6325" i="41"/>
  <c r="B6323" i="41"/>
  <c r="B6322" i="41"/>
  <c r="B6321" i="41"/>
  <c r="B6320" i="41"/>
  <c r="B6319" i="41"/>
  <c r="B6318" i="41"/>
  <c r="B6317" i="41"/>
  <c r="B6316" i="41"/>
  <c r="B6315" i="41"/>
  <c r="B6314" i="41"/>
  <c r="B6313" i="41"/>
  <c r="B6312" i="41"/>
  <c r="B6311" i="41"/>
  <c r="B6310" i="41"/>
  <c r="B6309" i="41"/>
  <c r="B6308" i="41"/>
  <c r="B6307" i="41"/>
  <c r="B6306" i="41"/>
  <c r="B6305" i="41"/>
  <c r="B6304" i="41"/>
  <c r="B6303" i="41"/>
  <c r="B6302" i="41"/>
  <c r="B6301" i="41"/>
  <c r="B6300" i="41"/>
  <c r="B6299" i="41"/>
  <c r="B6298" i="41"/>
  <c r="B6297" i="41"/>
  <c r="B6296" i="41"/>
  <c r="B6295" i="41"/>
  <c r="B6294" i="41"/>
  <c r="B6293" i="41"/>
  <c r="B6292" i="41"/>
  <c r="B6291" i="41"/>
  <c r="B6290" i="41"/>
  <c r="B6289" i="41"/>
  <c r="B6288" i="41"/>
  <c r="B6287" i="41"/>
  <c r="B6286" i="41"/>
  <c r="B6285" i="41"/>
  <c r="B6284" i="41"/>
  <c r="B6283" i="41"/>
  <c r="B6282" i="41"/>
  <c r="B6281" i="41"/>
  <c r="B6280" i="41"/>
  <c r="B6279" i="41"/>
  <c r="B6278" i="41"/>
  <c r="B6277" i="41"/>
  <c r="B6276" i="41"/>
  <c r="B6275" i="41"/>
  <c r="B6274" i="41"/>
  <c r="B6273" i="41"/>
  <c r="B6272" i="41"/>
  <c r="B6271" i="41"/>
  <c r="B6270" i="41"/>
  <c r="B6269" i="41"/>
  <c r="B6268" i="41"/>
  <c r="B6267" i="41"/>
  <c r="B6266" i="41"/>
  <c r="B6265" i="41"/>
  <c r="B6264" i="41"/>
  <c r="B6263" i="41"/>
  <c r="B6262" i="41"/>
  <c r="B6261" i="41"/>
  <c r="B6260" i="41"/>
  <c r="B6259" i="41"/>
  <c r="B6258" i="41"/>
  <c r="B6257" i="41"/>
  <c r="B6256" i="41"/>
  <c r="B6255" i="41"/>
  <c r="B6254" i="41"/>
  <c r="B6253" i="41"/>
  <c r="B6252" i="41"/>
  <c r="B6251" i="41"/>
  <c r="B6250" i="41"/>
  <c r="B6249" i="41"/>
  <c r="B6248" i="41"/>
  <c r="B6247" i="41"/>
  <c r="B6246" i="41"/>
  <c r="B6245" i="41"/>
  <c r="B6244" i="41"/>
  <c r="B6243" i="41"/>
  <c r="B6242" i="41"/>
  <c r="B6241" i="41"/>
  <c r="B6240" i="41"/>
  <c r="B6239" i="41"/>
  <c r="B6238" i="41"/>
  <c r="B6237" i="41"/>
  <c r="B6236" i="41"/>
  <c r="B6235" i="41"/>
  <c r="B6234" i="41"/>
  <c r="B6233" i="41"/>
  <c r="B6232" i="41"/>
  <c r="B6231" i="41"/>
  <c r="B6230" i="41"/>
  <c r="B6229" i="41"/>
  <c r="B6228" i="41"/>
  <c r="B6227" i="41"/>
  <c r="B6226" i="41"/>
  <c r="B6225" i="41"/>
  <c r="B6224" i="41"/>
  <c r="B6223" i="41"/>
  <c r="B6222" i="41"/>
  <c r="B6221" i="41"/>
  <c r="B6220" i="41"/>
  <c r="B6219" i="41"/>
  <c r="B6218" i="41"/>
  <c r="B6217" i="41"/>
  <c r="B6216" i="41"/>
  <c r="B6215" i="41"/>
  <c r="B6214" i="41"/>
  <c r="B6213" i="41"/>
  <c r="B6212" i="41"/>
  <c r="B6211" i="41"/>
  <c r="B6210" i="41"/>
  <c r="B6209" i="41"/>
  <c r="B6208" i="41"/>
  <c r="B6207" i="41"/>
  <c r="B6206" i="41"/>
  <c r="B6205" i="41"/>
  <c r="B6204" i="41"/>
  <c r="B6203" i="41"/>
  <c r="B6202" i="41"/>
  <c r="B6201" i="41"/>
  <c r="B6200" i="41"/>
  <c r="B6199" i="41"/>
  <c r="B6198" i="41"/>
  <c r="B6197" i="41"/>
  <c r="B6196" i="41"/>
  <c r="B6195" i="41"/>
  <c r="B6194" i="41"/>
  <c r="B6193" i="41"/>
  <c r="B6192" i="41"/>
  <c r="B6191" i="41"/>
  <c r="B6190" i="41"/>
  <c r="B6189" i="41"/>
  <c r="B6188" i="41"/>
  <c r="B6187" i="41"/>
  <c r="B6186" i="41"/>
  <c r="B6185" i="41"/>
  <c r="B6184" i="41"/>
  <c r="B6183" i="41"/>
  <c r="B6182" i="41"/>
  <c r="B6181" i="41"/>
  <c r="B6180" i="41"/>
  <c r="B6179" i="41"/>
  <c r="B6178" i="41"/>
  <c r="B6177" i="41"/>
  <c r="B6176" i="41"/>
  <c r="B6175" i="41"/>
  <c r="B6174" i="41"/>
  <c r="B6173" i="41"/>
  <c r="B6172" i="41"/>
  <c r="B6171" i="41"/>
  <c r="B6170" i="41"/>
  <c r="B6169" i="41"/>
  <c r="B6168" i="41"/>
  <c r="B6167" i="41"/>
  <c r="B6166" i="41"/>
  <c r="B6165" i="41"/>
  <c r="B6164" i="41"/>
  <c r="B6163" i="41"/>
  <c r="B6162" i="41"/>
  <c r="B6161" i="41"/>
  <c r="B6160" i="41"/>
  <c r="B6159" i="41"/>
  <c r="B6158" i="41"/>
  <c r="B6157" i="41"/>
  <c r="B6156" i="41"/>
  <c r="B6155" i="41"/>
  <c r="B6154" i="41"/>
  <c r="B6153" i="41"/>
  <c r="B6152" i="41"/>
  <c r="B6151" i="41"/>
  <c r="B6150" i="41"/>
  <c r="B6149" i="41"/>
  <c r="B6148" i="41"/>
  <c r="B6147" i="41"/>
  <c r="B6146" i="41"/>
  <c r="B6145" i="41"/>
  <c r="B6144" i="41"/>
  <c r="B6143" i="41"/>
  <c r="B6142" i="41"/>
  <c r="B6141" i="41"/>
  <c r="B6140" i="41"/>
  <c r="B6139" i="41"/>
  <c r="B6138" i="41"/>
  <c r="B6137" i="41"/>
  <c r="B6136" i="41"/>
  <c r="B6135" i="41"/>
  <c r="B6134" i="41"/>
  <c r="B6133" i="41"/>
  <c r="B6132" i="41"/>
  <c r="B6131" i="41"/>
  <c r="B6130" i="41"/>
  <c r="B6129" i="41"/>
  <c r="B6128" i="41"/>
  <c r="B6127" i="41"/>
  <c r="B6126" i="41"/>
  <c r="B6125" i="41"/>
  <c r="B6124" i="41"/>
  <c r="B6123" i="41"/>
  <c r="B6122" i="41"/>
  <c r="B6121" i="41"/>
  <c r="B6120" i="41"/>
  <c r="B6119" i="41"/>
  <c r="B6118" i="41"/>
  <c r="B6117" i="41"/>
  <c r="B6116" i="41"/>
  <c r="B6115" i="41"/>
  <c r="B6114" i="41"/>
  <c r="B6113" i="41"/>
  <c r="B6112" i="41"/>
  <c r="B6111" i="41"/>
  <c r="B6110" i="41"/>
  <c r="B6109" i="41"/>
  <c r="B6108" i="41"/>
  <c r="B6107" i="41"/>
  <c r="B6106" i="41"/>
  <c r="B6105" i="41"/>
  <c r="B6104" i="41"/>
  <c r="B6103" i="41"/>
  <c r="B6102" i="41"/>
  <c r="B6101" i="41"/>
  <c r="B6100" i="41"/>
  <c r="B6099" i="41"/>
  <c r="B6098" i="41"/>
  <c r="B6097" i="41"/>
  <c r="B6096" i="41"/>
  <c r="B6095" i="41"/>
  <c r="B6094" i="41"/>
  <c r="B6093" i="41"/>
  <c r="B6092" i="41"/>
  <c r="B6091" i="41"/>
  <c r="B6090" i="41"/>
  <c r="B6089" i="41"/>
  <c r="B6088" i="41"/>
  <c r="B6087" i="41"/>
  <c r="B6086" i="41"/>
  <c r="B6085" i="41"/>
  <c r="B6084" i="41"/>
  <c r="B6083" i="41"/>
  <c r="B6082" i="41"/>
  <c r="B6081" i="41"/>
  <c r="B6080" i="41"/>
  <c r="B6079" i="41"/>
  <c r="B6078" i="41"/>
  <c r="B6077" i="41"/>
  <c r="B6076" i="41"/>
  <c r="B6075" i="41"/>
  <c r="B6074" i="41"/>
  <c r="B6073" i="41"/>
  <c r="B6072" i="41"/>
  <c r="B6071" i="41"/>
  <c r="B6070" i="41"/>
  <c r="B6069" i="41"/>
  <c r="B6068" i="41"/>
  <c r="B6067" i="41"/>
  <c r="B6066" i="41"/>
  <c r="B6065" i="41"/>
  <c r="B6064" i="41"/>
  <c r="B6063" i="41"/>
  <c r="B6062" i="41"/>
  <c r="B6061" i="41"/>
  <c r="B6060" i="41"/>
  <c r="B6059" i="41"/>
  <c r="B6058" i="41"/>
  <c r="B6057" i="41"/>
  <c r="B6056" i="41"/>
  <c r="B6055" i="41"/>
  <c r="B6054" i="41"/>
  <c r="B6053" i="41"/>
  <c r="B6052" i="41"/>
  <c r="B6051" i="41"/>
  <c r="B6050" i="41"/>
  <c r="B6049" i="41"/>
  <c r="B6048" i="41"/>
  <c r="B6047" i="41"/>
  <c r="B6046" i="41"/>
  <c r="B6045" i="41"/>
  <c r="B6044" i="41"/>
  <c r="B6043" i="41"/>
  <c r="B6042" i="41"/>
  <c r="B6041" i="41"/>
  <c r="B6040" i="41"/>
  <c r="B6039" i="41"/>
  <c r="B6038" i="41"/>
  <c r="B6037" i="41"/>
  <c r="B6036" i="41"/>
  <c r="B6035" i="41"/>
  <c r="B6034" i="41"/>
  <c r="B6033" i="41"/>
  <c r="B6032" i="41"/>
  <c r="B6031" i="41"/>
  <c r="B6030" i="41"/>
  <c r="B6029" i="41"/>
  <c r="B6028" i="41"/>
  <c r="B6027" i="41"/>
  <c r="B6026" i="41"/>
  <c r="B6025" i="41"/>
  <c r="B6024" i="41"/>
  <c r="B6023" i="41"/>
  <c r="B6022" i="41"/>
  <c r="B6021" i="41"/>
  <c r="B6020" i="41"/>
  <c r="B6019" i="41"/>
  <c r="B6018" i="41"/>
  <c r="B6017" i="41"/>
  <c r="B6016" i="41"/>
  <c r="B6015" i="41"/>
  <c r="B6014" i="41"/>
  <c r="B6013" i="41"/>
  <c r="B6012" i="41"/>
  <c r="B6011" i="41"/>
  <c r="B6010" i="41"/>
  <c r="B6009" i="41"/>
  <c r="B6008" i="41"/>
  <c r="B6007" i="41"/>
  <c r="B6006" i="41"/>
  <c r="B6005" i="41"/>
  <c r="B6004" i="41"/>
  <c r="B6003" i="41"/>
  <c r="B6002" i="41"/>
  <c r="B6001" i="41"/>
  <c r="B6000" i="41"/>
  <c r="B5999" i="41"/>
  <c r="B5998" i="41"/>
  <c r="B5997" i="41"/>
  <c r="B5996" i="41"/>
  <c r="B5995" i="41"/>
  <c r="B5994" i="41"/>
  <c r="B5993" i="41"/>
  <c r="B5992" i="41"/>
  <c r="B5991" i="41"/>
  <c r="B5990" i="41"/>
  <c r="B5989" i="41"/>
  <c r="B5988" i="41"/>
  <c r="B5987" i="41"/>
  <c r="B5986" i="41"/>
  <c r="B5985" i="41"/>
  <c r="B5984" i="41"/>
  <c r="B5983" i="41"/>
  <c r="B5982" i="41"/>
  <c r="B5981" i="41"/>
  <c r="B5980" i="41"/>
  <c r="B5979" i="41"/>
  <c r="B5978" i="41"/>
  <c r="B5977" i="41"/>
  <c r="B5976" i="41"/>
  <c r="B5975" i="41"/>
  <c r="B5974" i="41"/>
  <c r="B5973" i="41"/>
  <c r="B5972" i="41"/>
  <c r="B5971" i="41"/>
  <c r="B5970" i="41"/>
  <c r="B5969" i="41"/>
  <c r="B5968" i="41"/>
  <c r="B5967" i="41"/>
  <c r="B5966" i="41"/>
  <c r="B5965" i="41"/>
  <c r="B5964" i="41"/>
  <c r="B5963" i="41"/>
  <c r="B5962" i="41"/>
  <c r="B5961" i="41"/>
  <c r="B5960" i="41"/>
  <c r="B5959" i="41"/>
  <c r="B5958" i="41"/>
  <c r="B5957" i="41"/>
  <c r="B5956" i="41"/>
  <c r="B5955" i="41"/>
  <c r="B5954" i="41"/>
  <c r="B5953" i="41"/>
  <c r="B5952" i="41"/>
  <c r="B5951" i="41"/>
  <c r="B5950" i="41"/>
  <c r="B5949" i="41"/>
  <c r="B5948" i="41"/>
  <c r="B5947" i="41"/>
  <c r="B5946" i="41"/>
  <c r="B5945" i="41"/>
  <c r="B5944" i="41"/>
  <c r="B5943" i="41"/>
  <c r="B5942" i="41"/>
  <c r="B5941" i="41"/>
  <c r="B5940" i="41"/>
  <c r="B5939" i="41"/>
  <c r="B5938" i="41"/>
  <c r="B5937" i="41"/>
  <c r="B5936" i="41"/>
  <c r="B5935" i="41"/>
  <c r="B5934" i="41"/>
  <c r="B5933" i="41"/>
  <c r="B5932" i="41"/>
  <c r="B5931" i="41"/>
  <c r="B5930" i="41"/>
  <c r="B5929" i="41"/>
  <c r="B5928" i="41"/>
  <c r="B5927" i="41"/>
  <c r="B5926" i="41"/>
  <c r="B5925" i="41"/>
  <c r="B5924" i="41"/>
  <c r="B5923" i="41"/>
  <c r="B5922" i="41"/>
  <c r="B5921" i="41"/>
  <c r="B5920" i="41"/>
  <c r="B5919" i="41"/>
  <c r="B5918" i="41"/>
  <c r="B5917" i="41"/>
  <c r="B5916" i="41"/>
  <c r="B5915" i="41"/>
  <c r="B5914" i="41"/>
  <c r="B5913" i="41"/>
  <c r="B5912" i="41"/>
  <c r="B5911" i="41"/>
  <c r="B5910" i="41"/>
  <c r="B5909" i="41"/>
  <c r="B5908" i="41"/>
  <c r="B5907" i="41"/>
  <c r="B5906" i="41"/>
  <c r="B5905" i="41"/>
  <c r="B5904" i="41"/>
  <c r="B5903" i="41"/>
  <c r="B5902" i="41"/>
  <c r="B5901" i="41"/>
  <c r="B5900" i="41"/>
  <c r="B5899" i="41"/>
  <c r="B5898" i="41"/>
  <c r="B5897" i="41"/>
  <c r="B5896" i="41"/>
  <c r="B5895" i="41"/>
  <c r="B5894" i="41"/>
  <c r="B5893" i="41"/>
  <c r="B5892" i="41"/>
  <c r="B5891" i="41"/>
  <c r="B5890" i="41"/>
  <c r="B5889" i="41"/>
  <c r="B5888" i="41"/>
  <c r="B5887" i="41"/>
  <c r="B5886" i="41"/>
  <c r="B5885" i="41"/>
  <c r="B5884" i="41"/>
  <c r="B5883" i="41"/>
  <c r="B5882" i="41"/>
  <c r="B5881" i="41"/>
  <c r="B5880" i="41"/>
  <c r="B5879" i="41"/>
  <c r="B5878" i="41"/>
  <c r="B5877" i="41"/>
  <c r="B5876" i="41"/>
  <c r="B5875" i="41"/>
  <c r="B5874" i="41"/>
  <c r="B5873" i="41"/>
  <c r="B5872" i="41"/>
  <c r="B5871" i="41"/>
  <c r="B5870" i="41"/>
  <c r="B5869" i="41"/>
  <c r="B5868" i="41"/>
  <c r="B5867" i="41"/>
  <c r="B5866" i="41"/>
  <c r="B5865" i="41"/>
  <c r="B5864" i="41"/>
  <c r="B5863" i="41"/>
  <c r="B5862" i="41"/>
  <c r="B5861" i="41"/>
  <c r="B5860" i="41"/>
  <c r="B5859" i="41"/>
  <c r="B5858" i="41"/>
  <c r="B5857" i="41"/>
  <c r="B5856" i="41"/>
  <c r="B5855" i="41"/>
  <c r="B5854" i="41"/>
  <c r="B5853" i="41"/>
  <c r="B5852" i="41"/>
  <c r="B5851" i="41"/>
  <c r="B5850" i="41"/>
  <c r="B5849" i="41"/>
  <c r="B5848" i="41"/>
  <c r="B5847" i="41"/>
  <c r="B5846" i="41"/>
  <c r="B5845" i="41"/>
  <c r="B5844" i="41"/>
  <c r="B5843" i="41"/>
  <c r="B5842" i="41"/>
  <c r="B5841" i="41"/>
  <c r="B5840" i="41"/>
  <c r="B5839" i="41"/>
  <c r="B5838" i="41"/>
  <c r="B5837" i="41"/>
  <c r="B5836" i="41"/>
  <c r="B5835" i="41"/>
  <c r="B5834" i="41"/>
  <c r="B5833" i="41"/>
  <c r="B5832" i="41"/>
  <c r="B5831" i="41"/>
  <c r="B5830" i="41"/>
  <c r="B5829" i="41"/>
  <c r="B5828" i="41"/>
  <c r="B5827" i="41"/>
  <c r="B5826" i="41"/>
  <c r="B5825" i="41"/>
  <c r="B5824" i="41"/>
  <c r="B5823" i="41"/>
  <c r="B5822" i="41"/>
  <c r="B5821" i="41"/>
  <c r="B5820" i="41"/>
  <c r="B5819" i="41"/>
  <c r="B5818" i="41"/>
  <c r="B5817" i="41"/>
  <c r="B5816" i="41"/>
  <c r="B5815" i="41"/>
  <c r="B5814" i="41"/>
  <c r="B5813" i="41"/>
  <c r="B5812" i="41"/>
  <c r="B5811" i="41"/>
  <c r="B5810" i="41"/>
  <c r="B5809" i="41"/>
  <c r="B5808" i="41"/>
  <c r="B5807" i="41"/>
  <c r="B5806" i="41"/>
  <c r="B5805" i="41"/>
  <c r="B5804" i="41"/>
  <c r="B5803" i="41"/>
  <c r="B5802" i="41"/>
  <c r="B5801" i="41"/>
  <c r="B5800" i="41"/>
  <c r="B5799" i="41"/>
  <c r="B5798" i="41"/>
  <c r="B5797" i="41"/>
  <c r="B5796" i="41"/>
  <c r="B5795" i="41"/>
  <c r="B5794" i="41"/>
  <c r="B5793" i="41"/>
  <c r="B5792" i="41"/>
  <c r="B5791" i="41"/>
  <c r="B5790" i="41"/>
  <c r="B5789" i="41"/>
  <c r="B5788" i="41"/>
  <c r="B5787" i="41"/>
  <c r="B5786" i="41"/>
  <c r="B5785" i="41"/>
  <c r="B5784" i="41"/>
  <c r="B5783" i="41"/>
  <c r="B5782" i="41"/>
  <c r="B5781" i="41"/>
  <c r="B5780" i="41"/>
  <c r="B5779" i="41"/>
  <c r="B5778" i="41"/>
  <c r="B5777" i="41"/>
  <c r="B5776" i="41"/>
  <c r="B5775" i="41"/>
  <c r="B5774" i="41"/>
  <c r="B5773" i="41"/>
  <c r="B5772" i="41"/>
  <c r="B5771" i="41"/>
  <c r="B5770" i="41"/>
  <c r="B5769" i="41"/>
  <c r="B5768" i="41"/>
  <c r="B5767" i="41"/>
  <c r="B5766" i="41"/>
  <c r="B5765" i="41"/>
  <c r="B5764" i="41"/>
  <c r="B5763" i="41"/>
  <c r="B5762" i="41"/>
  <c r="B5761" i="41"/>
  <c r="B5760" i="41"/>
  <c r="B5759" i="41"/>
  <c r="B5758" i="41"/>
  <c r="B5757" i="41"/>
  <c r="B5756" i="41"/>
  <c r="B5755" i="41"/>
  <c r="B5754" i="41"/>
  <c r="B5753" i="41"/>
  <c r="B5752" i="41"/>
  <c r="B5751" i="41"/>
  <c r="B5750" i="41"/>
  <c r="B5749" i="41"/>
  <c r="B5748" i="41"/>
  <c r="B5747" i="41"/>
  <c r="B5746" i="41"/>
  <c r="B5745" i="41"/>
  <c r="B5744" i="41"/>
  <c r="B5743" i="41"/>
  <c r="B5742" i="41"/>
  <c r="B5741" i="41"/>
  <c r="B5740" i="41"/>
  <c r="B5739" i="41"/>
  <c r="B5738" i="41"/>
  <c r="B5737" i="41"/>
  <c r="B5736" i="41"/>
  <c r="B5735" i="41"/>
  <c r="B5734" i="41"/>
  <c r="B5733" i="41"/>
  <c r="B5732" i="41"/>
  <c r="B5731" i="41"/>
  <c r="B5730" i="41"/>
  <c r="B5729" i="41"/>
  <c r="B5728" i="41"/>
  <c r="B5727" i="41"/>
  <c r="B5726" i="41"/>
  <c r="B5725" i="41"/>
  <c r="B5724" i="41"/>
  <c r="B5723" i="41"/>
  <c r="B5722" i="41"/>
  <c r="B5721" i="41"/>
  <c r="B5720" i="41"/>
  <c r="B5719" i="41"/>
  <c r="B5718" i="41"/>
  <c r="B5717" i="41"/>
  <c r="B5716" i="41"/>
  <c r="B5715" i="41"/>
  <c r="B5714" i="41"/>
  <c r="B5713" i="41"/>
  <c r="B5712" i="41"/>
  <c r="B5711" i="41"/>
  <c r="B5710" i="41"/>
  <c r="B5709" i="41"/>
  <c r="B5708" i="41"/>
  <c r="B5707" i="41"/>
  <c r="B5706" i="41"/>
  <c r="B5705" i="41"/>
  <c r="B5704" i="41"/>
  <c r="B5703" i="41"/>
  <c r="B5702" i="41"/>
  <c r="B5701" i="41"/>
  <c r="B5700" i="41"/>
  <c r="B5699" i="41"/>
  <c r="B5698" i="41"/>
  <c r="B5697" i="41"/>
  <c r="B5696" i="41"/>
  <c r="B5695" i="41"/>
  <c r="B5694" i="41"/>
  <c r="B5693" i="41"/>
  <c r="B5692" i="41"/>
  <c r="B5691" i="41"/>
  <c r="B5690" i="41"/>
  <c r="B5689" i="41"/>
  <c r="B5688" i="41"/>
  <c r="B5687" i="41"/>
  <c r="B5686" i="41"/>
  <c r="B5685" i="41"/>
  <c r="B5684" i="41"/>
  <c r="B5683" i="41"/>
  <c r="B5682" i="41"/>
  <c r="B5681" i="41"/>
  <c r="B5680" i="41"/>
  <c r="B5679" i="41"/>
  <c r="B5678" i="41"/>
  <c r="B5677" i="41"/>
  <c r="B5676" i="41"/>
  <c r="B5675" i="41"/>
  <c r="B5674" i="41"/>
  <c r="B5673" i="41"/>
  <c r="B5672" i="41"/>
  <c r="B5671" i="41"/>
  <c r="B5670" i="41"/>
  <c r="B5669" i="41"/>
  <c r="B5668" i="41"/>
  <c r="B5667" i="41"/>
  <c r="B5666" i="41"/>
  <c r="B5665" i="41"/>
  <c r="B5664" i="41"/>
  <c r="B5663" i="41"/>
  <c r="B5662" i="41"/>
  <c r="B5661" i="41"/>
  <c r="B5660" i="41"/>
  <c r="B5659" i="41"/>
  <c r="B5658" i="41"/>
  <c r="B5657" i="41"/>
  <c r="B5656" i="41"/>
  <c r="B5655" i="41"/>
  <c r="B5654" i="41"/>
  <c r="B5653" i="41"/>
  <c r="B5652" i="41"/>
  <c r="B5651" i="41"/>
  <c r="B5650" i="41"/>
  <c r="B5649" i="41"/>
  <c r="B5648" i="41"/>
  <c r="B5647" i="41"/>
  <c r="B5646" i="41"/>
  <c r="B5645" i="41"/>
  <c r="B5644" i="41"/>
  <c r="B5643" i="41"/>
  <c r="B5642" i="41"/>
  <c r="B5641" i="41"/>
  <c r="B5640" i="41"/>
  <c r="B5639" i="41"/>
  <c r="B5638" i="41"/>
  <c r="B5637" i="41"/>
  <c r="B5636" i="41"/>
  <c r="B5635" i="41"/>
  <c r="B5634" i="41"/>
  <c r="B5633" i="41"/>
  <c r="B5632" i="41"/>
  <c r="B5631" i="41"/>
  <c r="B5630" i="41"/>
  <c r="B5629" i="41"/>
  <c r="B5628" i="41"/>
  <c r="B5627" i="41"/>
  <c r="B5626" i="41"/>
  <c r="B5625" i="41"/>
  <c r="B5624" i="41"/>
  <c r="B5623" i="41"/>
  <c r="B5622" i="41"/>
  <c r="B5621" i="41"/>
  <c r="B5620" i="41"/>
  <c r="B5619" i="41"/>
  <c r="B5618" i="41"/>
  <c r="B5617" i="41"/>
  <c r="B5616" i="41"/>
  <c r="B5615" i="41"/>
  <c r="B5614" i="41"/>
  <c r="B5613" i="41"/>
  <c r="B5612" i="41"/>
  <c r="B5611" i="41"/>
  <c r="B5610" i="41"/>
  <c r="B5609" i="41"/>
  <c r="B5608" i="41"/>
  <c r="B5607" i="41"/>
  <c r="B5606" i="41"/>
  <c r="B5605" i="41"/>
  <c r="B5604" i="41"/>
  <c r="B5603" i="41"/>
  <c r="B5602" i="41"/>
  <c r="B5601" i="41"/>
  <c r="B5600" i="41"/>
  <c r="B5599" i="41"/>
  <c r="B5598" i="41"/>
  <c r="B5597" i="41"/>
  <c r="B5596" i="41"/>
  <c r="B5595" i="41"/>
  <c r="B5594" i="41"/>
  <c r="B5593" i="41"/>
  <c r="B5592" i="41"/>
  <c r="B5591" i="41"/>
  <c r="B5590" i="41"/>
  <c r="B5589" i="41"/>
  <c r="B5588" i="41"/>
  <c r="B5587" i="41"/>
  <c r="B5586" i="41"/>
  <c r="B5585" i="41"/>
  <c r="B5584" i="41"/>
  <c r="B5583" i="41"/>
  <c r="B5582" i="41"/>
  <c r="B5581" i="41"/>
  <c r="B5580" i="41"/>
  <c r="B5579" i="41"/>
  <c r="B5578" i="41"/>
  <c r="B5577" i="41"/>
  <c r="B5576" i="41"/>
  <c r="B5575" i="41"/>
  <c r="B5574" i="41"/>
  <c r="B5573" i="41"/>
  <c r="B5572" i="41"/>
  <c r="B5571" i="41"/>
  <c r="B5570" i="41"/>
  <c r="B5569" i="41"/>
  <c r="B5568" i="41"/>
  <c r="B5567" i="41"/>
  <c r="B5566" i="41"/>
  <c r="B5565" i="41"/>
  <c r="B5564" i="41"/>
  <c r="B5563" i="41"/>
  <c r="B5562" i="41"/>
  <c r="B5561" i="41"/>
  <c r="B5560" i="41"/>
  <c r="B5559" i="41"/>
  <c r="B5558" i="41"/>
  <c r="B5557" i="41"/>
  <c r="B5556" i="41"/>
  <c r="B5555" i="41"/>
  <c r="B5554" i="41"/>
  <c r="B5553" i="41"/>
  <c r="B5552" i="41"/>
  <c r="B5551" i="41"/>
  <c r="B5550" i="41"/>
  <c r="B5549" i="41"/>
  <c r="B5548" i="41"/>
  <c r="B5547" i="41"/>
  <c r="B5546" i="41"/>
  <c r="B5545" i="41"/>
  <c r="B5544" i="41"/>
  <c r="B5543" i="41"/>
  <c r="B5542" i="41"/>
  <c r="B5541" i="41"/>
  <c r="B5540" i="41"/>
  <c r="B5539" i="41"/>
  <c r="B5538" i="41"/>
  <c r="B5537" i="41"/>
  <c r="B5536" i="41"/>
  <c r="B5535" i="41"/>
  <c r="B5534" i="41"/>
  <c r="B5533" i="41"/>
  <c r="B5532" i="41"/>
  <c r="B5531" i="41"/>
  <c r="B5530" i="41"/>
  <c r="B5529" i="41"/>
  <c r="B5528" i="41"/>
  <c r="B5527" i="41"/>
  <c r="B5526" i="41"/>
  <c r="B5525" i="41"/>
  <c r="B5524" i="41"/>
  <c r="B5523" i="41"/>
  <c r="B5522" i="41"/>
  <c r="B5521" i="41"/>
  <c r="B5520" i="41"/>
  <c r="B5519" i="41"/>
  <c r="B5518" i="41"/>
  <c r="B5517" i="41"/>
  <c r="B5516" i="41"/>
  <c r="B5515" i="41"/>
  <c r="B5514" i="41"/>
  <c r="B5513" i="41"/>
  <c r="B5512" i="41"/>
  <c r="B5511" i="41"/>
  <c r="B5510" i="41"/>
  <c r="B5509" i="41"/>
  <c r="B5508" i="41"/>
  <c r="B5507" i="41"/>
  <c r="B5506" i="41"/>
  <c r="B5505" i="41"/>
  <c r="B5504" i="41"/>
  <c r="B5503" i="41"/>
  <c r="B5502" i="41"/>
  <c r="B5501" i="41"/>
  <c r="B5500" i="41"/>
  <c r="B5499" i="41"/>
  <c r="B5498" i="41"/>
  <c r="B5497" i="41"/>
  <c r="B5496" i="41"/>
  <c r="B5495" i="41"/>
  <c r="B5494" i="41"/>
  <c r="B5493" i="41"/>
  <c r="B5492" i="41"/>
  <c r="B5491" i="41"/>
  <c r="B5490" i="41"/>
  <c r="B5489" i="41"/>
  <c r="B5488" i="41"/>
  <c r="B5487" i="41"/>
  <c r="B5486" i="41"/>
  <c r="B5485" i="41"/>
  <c r="B5484" i="41"/>
  <c r="B5483" i="41"/>
  <c r="B5482" i="41"/>
  <c r="B5481" i="41"/>
  <c r="B5480" i="41"/>
  <c r="B5479" i="41"/>
  <c r="B5478" i="41"/>
  <c r="B5477" i="41"/>
  <c r="B5476" i="41"/>
  <c r="B5475" i="41"/>
  <c r="B5474" i="41"/>
  <c r="B5473" i="41"/>
  <c r="B5472" i="41"/>
  <c r="B5471" i="41"/>
  <c r="B5470" i="41"/>
  <c r="B5469" i="41"/>
  <c r="B5468" i="41"/>
  <c r="B5467" i="41"/>
  <c r="B5466" i="41"/>
  <c r="B5465" i="41"/>
  <c r="B5464" i="41"/>
  <c r="B5463" i="41"/>
  <c r="B5462" i="41"/>
  <c r="B5461" i="41"/>
  <c r="B5460" i="41"/>
  <c r="B5459" i="41"/>
  <c r="B5458" i="41"/>
  <c r="B5457" i="41"/>
  <c r="B5456" i="41"/>
  <c r="B5455" i="41"/>
  <c r="B5454" i="41"/>
  <c r="B5453" i="41"/>
  <c r="B5452" i="41"/>
  <c r="B5451" i="41"/>
  <c r="B5450" i="41"/>
  <c r="B5449" i="41"/>
  <c r="B5448" i="41"/>
  <c r="B5447" i="41"/>
  <c r="B5446" i="41"/>
  <c r="B5445" i="41"/>
  <c r="B5444" i="41"/>
  <c r="B5443" i="41"/>
  <c r="B5442" i="41"/>
  <c r="B5441" i="41"/>
  <c r="B5440" i="41"/>
  <c r="B5439" i="41"/>
  <c r="B5438" i="41"/>
  <c r="B5437" i="41"/>
  <c r="B5436" i="41"/>
  <c r="B5435" i="41"/>
  <c r="B5434" i="41"/>
  <c r="B5433" i="41"/>
  <c r="B5432" i="41"/>
  <c r="B5431" i="41"/>
  <c r="B5430" i="41"/>
  <c r="B5429" i="41"/>
  <c r="B5428" i="41"/>
  <c r="B5427" i="41"/>
  <c r="B5426" i="41"/>
  <c r="B5425" i="41"/>
  <c r="B5424" i="41"/>
  <c r="B5423" i="41"/>
  <c r="B5422" i="41"/>
  <c r="B5421" i="41"/>
  <c r="B5420" i="41"/>
  <c r="B5419" i="41"/>
  <c r="B5418" i="41"/>
  <c r="B5417" i="41"/>
  <c r="B5416" i="41"/>
  <c r="B5415" i="41"/>
  <c r="B5414" i="41"/>
  <c r="B5413" i="41"/>
  <c r="B5412" i="41"/>
  <c r="B5411" i="41"/>
  <c r="B5410" i="41"/>
  <c r="B5409" i="41"/>
  <c r="B5408" i="41"/>
  <c r="B5407" i="41"/>
  <c r="B5406" i="41"/>
  <c r="B5405" i="41"/>
  <c r="B5404" i="41"/>
  <c r="B5403" i="41"/>
  <c r="B5402" i="41"/>
  <c r="B5401" i="41"/>
  <c r="B5400" i="41"/>
  <c r="B5399" i="41"/>
  <c r="B5398" i="41"/>
  <c r="B5397" i="41"/>
  <c r="B5396" i="41"/>
  <c r="B5395" i="41"/>
  <c r="B5394" i="41"/>
  <c r="B5393" i="41"/>
  <c r="B5392" i="41"/>
  <c r="B5391" i="41"/>
  <c r="B5390" i="41"/>
  <c r="B5389" i="41"/>
  <c r="B5388" i="41"/>
  <c r="B5387" i="41"/>
  <c r="B5386" i="41"/>
  <c r="B5385" i="41"/>
  <c r="B5384" i="41"/>
  <c r="B5383" i="41"/>
  <c r="B5382" i="41"/>
  <c r="B5381" i="41"/>
  <c r="B5380" i="41"/>
  <c r="B5379" i="41"/>
  <c r="B5378" i="41"/>
  <c r="B5377" i="41"/>
  <c r="B5376" i="41"/>
  <c r="B5375" i="41"/>
  <c r="B5374" i="41"/>
  <c r="B5373" i="41"/>
  <c r="B5372" i="41"/>
  <c r="B5371" i="41"/>
  <c r="B5370" i="41"/>
  <c r="B5369" i="41"/>
  <c r="B5368" i="41"/>
  <c r="B5367" i="41"/>
  <c r="B5366" i="41"/>
  <c r="B5365" i="41"/>
  <c r="B5364" i="41"/>
  <c r="B5363" i="41"/>
  <c r="B5362" i="41"/>
  <c r="B5361" i="41"/>
  <c r="B5360" i="41"/>
  <c r="B5359" i="41"/>
  <c r="B5358" i="41"/>
  <c r="B5357" i="41"/>
  <c r="B5356" i="41"/>
  <c r="B5355" i="41"/>
  <c r="B5354" i="41"/>
  <c r="B5353" i="41"/>
  <c r="B5352" i="41"/>
  <c r="B5351" i="41"/>
  <c r="B5350" i="41"/>
  <c r="B5349" i="41"/>
  <c r="B5348" i="41"/>
  <c r="B5347" i="41"/>
  <c r="B5346" i="41"/>
  <c r="B5345" i="41"/>
  <c r="B5344" i="41"/>
  <c r="B5343" i="41"/>
  <c r="B5342" i="41"/>
  <c r="B5341" i="41"/>
  <c r="B5340" i="41"/>
  <c r="B5339" i="41"/>
  <c r="B5338" i="41"/>
  <c r="B5337" i="41"/>
  <c r="B5336" i="41"/>
  <c r="B5335" i="41"/>
  <c r="B5334" i="41"/>
  <c r="B5333" i="41"/>
  <c r="B5332" i="41"/>
  <c r="B5331" i="41"/>
  <c r="B5330" i="41"/>
  <c r="B5329" i="41"/>
  <c r="B5328" i="41"/>
  <c r="B5327" i="41"/>
  <c r="B5326" i="41"/>
  <c r="B5325" i="41"/>
  <c r="B5324" i="41"/>
  <c r="B5323" i="41"/>
  <c r="B5322" i="41"/>
  <c r="B5321" i="41"/>
  <c r="B5320" i="41"/>
  <c r="B5319" i="41"/>
  <c r="B5318" i="41"/>
  <c r="B5317" i="41"/>
  <c r="B5316" i="41"/>
  <c r="B5315" i="41"/>
  <c r="B5314" i="41"/>
  <c r="B5313" i="41"/>
  <c r="B5312" i="41"/>
  <c r="B5311" i="41"/>
  <c r="B5310" i="41"/>
  <c r="B5309" i="41"/>
  <c r="B5308" i="41"/>
  <c r="B5307" i="41"/>
  <c r="B5306" i="41"/>
  <c r="B5305" i="41"/>
  <c r="B5304" i="41"/>
  <c r="B5303" i="41"/>
  <c r="B5302" i="41"/>
  <c r="B5301" i="41"/>
  <c r="B5300" i="41"/>
  <c r="B5299" i="41"/>
  <c r="B5298" i="41"/>
  <c r="B5297" i="41"/>
  <c r="B5296" i="41"/>
  <c r="B5295" i="41"/>
  <c r="B5294" i="41"/>
  <c r="B5293" i="41"/>
  <c r="B5292" i="41"/>
  <c r="B5291" i="41"/>
  <c r="B5290" i="41"/>
  <c r="B5289" i="41"/>
  <c r="B5288" i="41"/>
  <c r="B5287" i="41"/>
  <c r="B5286" i="41"/>
  <c r="B5285" i="41"/>
  <c r="B5284" i="41"/>
  <c r="B5283" i="41"/>
  <c r="B5282" i="41"/>
  <c r="B5281" i="41"/>
  <c r="B5280" i="41"/>
  <c r="B5279" i="41"/>
  <c r="B5278" i="41"/>
  <c r="B5277" i="41"/>
  <c r="B5276" i="41"/>
  <c r="B5275" i="41"/>
  <c r="B5274" i="41"/>
  <c r="B5273" i="41"/>
  <c r="B5272" i="41"/>
  <c r="B5271" i="41"/>
  <c r="B5270" i="41"/>
  <c r="B5269" i="41"/>
  <c r="B5268" i="41"/>
  <c r="B5267" i="41"/>
  <c r="B5266" i="41"/>
  <c r="B5265" i="41"/>
  <c r="B5264" i="41"/>
  <c r="B5263" i="41"/>
  <c r="B5262" i="41"/>
  <c r="B5261" i="41"/>
  <c r="B5260" i="41"/>
  <c r="B5259" i="41"/>
  <c r="B5258" i="41"/>
  <c r="B5257" i="41"/>
  <c r="B5256" i="41"/>
  <c r="B5255" i="41"/>
  <c r="B5254" i="41"/>
  <c r="B5253" i="41"/>
  <c r="B5252" i="41"/>
  <c r="B5251" i="41"/>
  <c r="B5250" i="41"/>
  <c r="B5249" i="41"/>
  <c r="B5248" i="41"/>
  <c r="B5247" i="41"/>
  <c r="B5246" i="41"/>
  <c r="B5245" i="41"/>
  <c r="B5244" i="41"/>
  <c r="B5243" i="41"/>
  <c r="B5242" i="41"/>
  <c r="B5241" i="41"/>
  <c r="B5240" i="41"/>
  <c r="B5239" i="41"/>
  <c r="B5238" i="41"/>
  <c r="B5237" i="41"/>
  <c r="B5236" i="41"/>
  <c r="B5235" i="41"/>
  <c r="B5234" i="41"/>
  <c r="B5233" i="41"/>
  <c r="B5232" i="41"/>
  <c r="B5231" i="41"/>
  <c r="B5230" i="41"/>
  <c r="B5229" i="41"/>
  <c r="B5228" i="41"/>
  <c r="B5227" i="41"/>
  <c r="B5226" i="41"/>
  <c r="B5225" i="41"/>
  <c r="B5224" i="41"/>
  <c r="B5223" i="41"/>
  <c r="B5222" i="41"/>
  <c r="B5221" i="41"/>
  <c r="B5220" i="41"/>
  <c r="B5219" i="41"/>
  <c r="B5218" i="41"/>
  <c r="B5217" i="41"/>
  <c r="B5216" i="41"/>
  <c r="B5215" i="41"/>
  <c r="B5214" i="41"/>
  <c r="B5213" i="41"/>
  <c r="B5212" i="41"/>
  <c r="B5211" i="41"/>
  <c r="B5210" i="41"/>
  <c r="B5209" i="41"/>
  <c r="B5208" i="41"/>
  <c r="B5207" i="41"/>
  <c r="B5206" i="41"/>
  <c r="B5205" i="41"/>
  <c r="B5204" i="41"/>
  <c r="B5203" i="41"/>
  <c r="B5202" i="41"/>
  <c r="B5201" i="41"/>
  <c r="B5200" i="41"/>
  <c r="B5199" i="41"/>
  <c r="B5198" i="41"/>
  <c r="B5197" i="41"/>
  <c r="B5196" i="41"/>
  <c r="B5195" i="41"/>
  <c r="B5194" i="41"/>
  <c r="B5193" i="41"/>
  <c r="B5192" i="41"/>
  <c r="B5191" i="41"/>
  <c r="B5190" i="41"/>
  <c r="B5189" i="41"/>
  <c r="B5188" i="41"/>
  <c r="B5187" i="41"/>
  <c r="B5186" i="41"/>
  <c r="B5185" i="41"/>
  <c r="B5184" i="41"/>
  <c r="B5183" i="41"/>
  <c r="B5182" i="41"/>
  <c r="B5181" i="41"/>
  <c r="B5180" i="41"/>
  <c r="B5179" i="41"/>
  <c r="B5178" i="41"/>
  <c r="B5177" i="41"/>
  <c r="B5176" i="41"/>
  <c r="B5175" i="41"/>
  <c r="B5174" i="41"/>
  <c r="B5173" i="41"/>
  <c r="B5172" i="41"/>
  <c r="B5171" i="41"/>
  <c r="B5170" i="41"/>
  <c r="B5169" i="41"/>
  <c r="B5168" i="41"/>
  <c r="B5167" i="41"/>
  <c r="B5166" i="41"/>
  <c r="B5165" i="41"/>
  <c r="B5164" i="41"/>
  <c r="B5163" i="41"/>
  <c r="B5162" i="41"/>
  <c r="B5161" i="41"/>
  <c r="B5160" i="41"/>
  <c r="B5159" i="41"/>
  <c r="B5158" i="41"/>
  <c r="B5157" i="41"/>
  <c r="B5156" i="41"/>
  <c r="B5155" i="41"/>
  <c r="B5154" i="41"/>
  <c r="B5153" i="41"/>
  <c r="B5152" i="41"/>
  <c r="B5151" i="41"/>
  <c r="B5150" i="41"/>
  <c r="B5149" i="41"/>
  <c r="B5148" i="41"/>
  <c r="B5147" i="41"/>
  <c r="B5146" i="41"/>
  <c r="B5145" i="41"/>
  <c r="B5144" i="41"/>
  <c r="B5143" i="41"/>
  <c r="B5142" i="41"/>
  <c r="B5141" i="41"/>
  <c r="B5140" i="41"/>
  <c r="B5139" i="41"/>
  <c r="B5138" i="41"/>
  <c r="B5137" i="41"/>
  <c r="B5136" i="41"/>
  <c r="B5135" i="41"/>
  <c r="B5134" i="41"/>
  <c r="B5133" i="41"/>
  <c r="B5132" i="41"/>
  <c r="B5131" i="41"/>
  <c r="B5130" i="41"/>
  <c r="B5129" i="41"/>
  <c r="B5128" i="41"/>
  <c r="B5127" i="41"/>
  <c r="B5126" i="41"/>
  <c r="B5125" i="41"/>
  <c r="B5124" i="41"/>
  <c r="B5123" i="41"/>
  <c r="B5122" i="41"/>
  <c r="B5121" i="41"/>
  <c r="B5120" i="41"/>
  <c r="B5119" i="41"/>
  <c r="B5118" i="41"/>
  <c r="B5117" i="41"/>
  <c r="B5116" i="41"/>
  <c r="B5115" i="41"/>
  <c r="B5114" i="41"/>
  <c r="B5113" i="41"/>
  <c r="B5112" i="41"/>
  <c r="B5111" i="41"/>
  <c r="B5110" i="41"/>
  <c r="B5109" i="41"/>
  <c r="B5108" i="41"/>
  <c r="B5107" i="41"/>
  <c r="B5106" i="41"/>
  <c r="B5105" i="41"/>
  <c r="B5104" i="41"/>
  <c r="B5103" i="41"/>
  <c r="B5102" i="41"/>
  <c r="B5101" i="41"/>
  <c r="B5100" i="41"/>
  <c r="B5099" i="41"/>
  <c r="B5098" i="41"/>
  <c r="B5097" i="41"/>
  <c r="B5096" i="41"/>
  <c r="B5095" i="41"/>
  <c r="B5094" i="41"/>
  <c r="B5093" i="41"/>
  <c r="B5092" i="41"/>
  <c r="B5091" i="41"/>
  <c r="B5090" i="41"/>
  <c r="B5089" i="41"/>
  <c r="B5088" i="41"/>
  <c r="B5087" i="41"/>
  <c r="B5086" i="41"/>
  <c r="B5085" i="41"/>
  <c r="B5084" i="41"/>
  <c r="B5083" i="41"/>
  <c r="B5082" i="41"/>
  <c r="B5081" i="41"/>
  <c r="B5080" i="41"/>
  <c r="B5079" i="41"/>
  <c r="B5078" i="41"/>
  <c r="B5077" i="41"/>
  <c r="B5076" i="41"/>
  <c r="B5075" i="41"/>
  <c r="B5074" i="41"/>
  <c r="B5073" i="41"/>
  <c r="B5072" i="41"/>
  <c r="B5071" i="41"/>
  <c r="B5070" i="41"/>
  <c r="B5069" i="41"/>
  <c r="B5068" i="41"/>
  <c r="B5067" i="41"/>
  <c r="B5066" i="41"/>
  <c r="B5065" i="41"/>
  <c r="B5064" i="41"/>
  <c r="B5063" i="41"/>
  <c r="B5062" i="41"/>
  <c r="B5061" i="41"/>
  <c r="B5060" i="41"/>
  <c r="B5059" i="41"/>
  <c r="B5058" i="41"/>
  <c r="B5057" i="41"/>
  <c r="B5056" i="41"/>
  <c r="B5055" i="41"/>
  <c r="B5054" i="41"/>
  <c r="B5053" i="41"/>
  <c r="B5052" i="41"/>
  <c r="B5051" i="41"/>
  <c r="B5050" i="41"/>
  <c r="B5049" i="41"/>
  <c r="B5048" i="41"/>
  <c r="B5047" i="41"/>
  <c r="B5046" i="41"/>
  <c r="B5045" i="41"/>
  <c r="B5044" i="41"/>
  <c r="B5043" i="41"/>
  <c r="B5042" i="41"/>
  <c r="B5041" i="41"/>
  <c r="B5040" i="41"/>
  <c r="B5039" i="41"/>
  <c r="B5038" i="41"/>
  <c r="B5037" i="41"/>
  <c r="B5036" i="41"/>
  <c r="B5035" i="41"/>
  <c r="B5034" i="41"/>
  <c r="B5033" i="41"/>
  <c r="B5032" i="41"/>
  <c r="B5031" i="41"/>
  <c r="B5030" i="41"/>
  <c r="B5029" i="41"/>
  <c r="B5028" i="41"/>
  <c r="B5027" i="41"/>
  <c r="B5026" i="41"/>
  <c r="B5025" i="41"/>
  <c r="B5024" i="41"/>
  <c r="B5023" i="41"/>
  <c r="B5022" i="41"/>
  <c r="B5021" i="41"/>
  <c r="B5020" i="41"/>
  <c r="B5019" i="41"/>
  <c r="B5018" i="41"/>
  <c r="B5017" i="41"/>
  <c r="B5016" i="41"/>
  <c r="B5015" i="41"/>
  <c r="B5014" i="41"/>
  <c r="B5013" i="41"/>
  <c r="B5012" i="41"/>
  <c r="B5011" i="41"/>
  <c r="B5010" i="41"/>
  <c r="B5009" i="41"/>
  <c r="B5008" i="41"/>
  <c r="B5007" i="41"/>
  <c r="B5006" i="41"/>
  <c r="B5005" i="41"/>
  <c r="B5004" i="41"/>
  <c r="B5003" i="41"/>
  <c r="B5002" i="41"/>
  <c r="B5001" i="41"/>
  <c r="B5000" i="41"/>
  <c r="B4999" i="41"/>
  <c r="B4998" i="41"/>
  <c r="B4997" i="41"/>
  <c r="B4996" i="41"/>
  <c r="B4995" i="41"/>
  <c r="B4994" i="41"/>
  <c r="B4993" i="41"/>
  <c r="B4992" i="41"/>
  <c r="B4991" i="41"/>
  <c r="B4990" i="41"/>
  <c r="B4989" i="41"/>
  <c r="B4988" i="41"/>
  <c r="B4987" i="41"/>
  <c r="B4986" i="41"/>
  <c r="B4985" i="41"/>
  <c r="B4984" i="41"/>
  <c r="B4983" i="41"/>
  <c r="B4982" i="41"/>
  <c r="B4981" i="41"/>
  <c r="B4980" i="41"/>
  <c r="B4979" i="41"/>
  <c r="B4978" i="41"/>
  <c r="B4977" i="41"/>
  <c r="B4976" i="41"/>
  <c r="B4975" i="41"/>
  <c r="B4974" i="41"/>
  <c r="B4973" i="41"/>
  <c r="B4972" i="41"/>
  <c r="B4971" i="41"/>
  <c r="B4970" i="41"/>
  <c r="B4969" i="41"/>
  <c r="B4968" i="41"/>
  <c r="B4967" i="41"/>
  <c r="B4966" i="41"/>
  <c r="B4965" i="41"/>
  <c r="B4964" i="41"/>
  <c r="B4963" i="41"/>
  <c r="B4962" i="41"/>
  <c r="B4961" i="41"/>
  <c r="B4960" i="41"/>
  <c r="B4959" i="41"/>
  <c r="B4958" i="41"/>
  <c r="B4957" i="41"/>
  <c r="B4956" i="41"/>
  <c r="B4955" i="41"/>
  <c r="B4954" i="41"/>
  <c r="B4953" i="41"/>
  <c r="B4952" i="41"/>
  <c r="B4951" i="41"/>
  <c r="B4950" i="41"/>
  <c r="B4949" i="41"/>
  <c r="B4948" i="41"/>
  <c r="B4947" i="41"/>
  <c r="B4946" i="41"/>
  <c r="B4945" i="41"/>
  <c r="B4944" i="41"/>
  <c r="B4943" i="41"/>
  <c r="B4942" i="41"/>
  <c r="B4941" i="41"/>
  <c r="B4940" i="41"/>
  <c r="B4939" i="41"/>
  <c r="B4938" i="41"/>
  <c r="B4937" i="41"/>
  <c r="B4936" i="41"/>
  <c r="B4935" i="41"/>
  <c r="B4934" i="41"/>
  <c r="B4933" i="41"/>
  <c r="B4932" i="41"/>
  <c r="B4931" i="41"/>
  <c r="B4930" i="41"/>
  <c r="B4929" i="41"/>
  <c r="B4928" i="41"/>
  <c r="B4927" i="41"/>
  <c r="B4926" i="41"/>
  <c r="B4925" i="41"/>
  <c r="B4924" i="41"/>
  <c r="B4923" i="41"/>
  <c r="B4922" i="41"/>
  <c r="B4921" i="41"/>
  <c r="B4920" i="41"/>
  <c r="B4919" i="41"/>
  <c r="B4918" i="41"/>
  <c r="B4917" i="41"/>
  <c r="B4916" i="41"/>
  <c r="B4915" i="41"/>
  <c r="B4914" i="41"/>
  <c r="B4913" i="41"/>
  <c r="B4912" i="41"/>
  <c r="B4911" i="41"/>
  <c r="B4910" i="41"/>
  <c r="B4909" i="41"/>
  <c r="B4908" i="41"/>
  <c r="B4907" i="41"/>
  <c r="B4906" i="41"/>
  <c r="B4905" i="41"/>
  <c r="B4904" i="41"/>
  <c r="B4903" i="41"/>
  <c r="B4902" i="41"/>
  <c r="B4901" i="41"/>
  <c r="B4900" i="41"/>
  <c r="B4899" i="41"/>
  <c r="B4898" i="41"/>
  <c r="B4897" i="41"/>
  <c r="B4896" i="41"/>
  <c r="B4895" i="41"/>
  <c r="B4894" i="41"/>
  <c r="B4893" i="41"/>
  <c r="B4892" i="41"/>
  <c r="B4891" i="41"/>
  <c r="B4890" i="41"/>
  <c r="B4889" i="41"/>
  <c r="B4888" i="41"/>
  <c r="B4887" i="41"/>
  <c r="B4886" i="41"/>
  <c r="B4885" i="41"/>
  <c r="B4884" i="41"/>
  <c r="B4883" i="41"/>
  <c r="B4882" i="41"/>
  <c r="B4881" i="41"/>
  <c r="B4880" i="41"/>
  <c r="B4879" i="41"/>
  <c r="B4878" i="41"/>
  <c r="B4877" i="41"/>
  <c r="B4876" i="41"/>
  <c r="B4875" i="41"/>
  <c r="B4874" i="41"/>
  <c r="B4873" i="41"/>
  <c r="B4872" i="41"/>
  <c r="B4871" i="41"/>
  <c r="B4870" i="41"/>
  <c r="B4869" i="41"/>
  <c r="B4868" i="41"/>
  <c r="B4867" i="41"/>
  <c r="B4866" i="41"/>
  <c r="B4865" i="41"/>
  <c r="B4864" i="41"/>
  <c r="B4863" i="41"/>
  <c r="B4862" i="41"/>
  <c r="B4861" i="41"/>
  <c r="B4860" i="41"/>
  <c r="B4859" i="41"/>
  <c r="B4858" i="41"/>
  <c r="B4857" i="41"/>
  <c r="B4856" i="41"/>
  <c r="B4855" i="41"/>
  <c r="B4854" i="41"/>
  <c r="B4853" i="41"/>
  <c r="B4852" i="41"/>
  <c r="B4851" i="41"/>
  <c r="B4850" i="41"/>
  <c r="B4849" i="41"/>
  <c r="B4848" i="41"/>
  <c r="B4847" i="41"/>
  <c r="B4846" i="41"/>
  <c r="B4845" i="41"/>
  <c r="B4844" i="41"/>
  <c r="B4843" i="41"/>
  <c r="B4842" i="41"/>
  <c r="B4841" i="41"/>
  <c r="B4840" i="41"/>
  <c r="B4839" i="41"/>
  <c r="B4838" i="41"/>
  <c r="B4837" i="41"/>
  <c r="B4836" i="41"/>
  <c r="B4835" i="41"/>
  <c r="B4834" i="41"/>
  <c r="B4833" i="41"/>
  <c r="B4832" i="41"/>
  <c r="B4831" i="41"/>
  <c r="B4830" i="41"/>
  <c r="B4829" i="41"/>
  <c r="B4828" i="41"/>
  <c r="B4827" i="41"/>
  <c r="B4826" i="41"/>
  <c r="B4825" i="41"/>
  <c r="B4824" i="41"/>
  <c r="B4823" i="41"/>
  <c r="B4822" i="41"/>
  <c r="B4821" i="41"/>
  <c r="B4820" i="41"/>
  <c r="B4819" i="41"/>
  <c r="B4818" i="41"/>
  <c r="B4817" i="41"/>
  <c r="B4816" i="41"/>
  <c r="B4815" i="41"/>
  <c r="B4814" i="41"/>
  <c r="B4813" i="41"/>
  <c r="B4812" i="41"/>
  <c r="B4811" i="41"/>
  <c r="B4810" i="41"/>
  <c r="B4809" i="41"/>
  <c r="B4808" i="41"/>
  <c r="B4807" i="41"/>
  <c r="B4806" i="41"/>
  <c r="B4805" i="41"/>
  <c r="B4804" i="41"/>
  <c r="B4803" i="41"/>
  <c r="B4802" i="41"/>
  <c r="B4801" i="41"/>
  <c r="B4800" i="41"/>
  <c r="B4799" i="41"/>
  <c r="B4798" i="41"/>
  <c r="B4797" i="41"/>
  <c r="B4796" i="41"/>
  <c r="B4795" i="41"/>
  <c r="B4794" i="41"/>
  <c r="B4793" i="41"/>
  <c r="B4792" i="41"/>
  <c r="B4791" i="41"/>
  <c r="B4790" i="41"/>
  <c r="B4789" i="41"/>
  <c r="B4788" i="41"/>
  <c r="B4787" i="41"/>
  <c r="B4786" i="41"/>
  <c r="B4785" i="41"/>
  <c r="B4784" i="41"/>
  <c r="B4783" i="41"/>
  <c r="B4782" i="41"/>
  <c r="B4781" i="41"/>
  <c r="B4780" i="41"/>
  <c r="B4779" i="41"/>
  <c r="B4778" i="41"/>
  <c r="B4777" i="41"/>
  <c r="B4776" i="41"/>
  <c r="B4775" i="41"/>
  <c r="B4774" i="41"/>
  <c r="B4773" i="41"/>
  <c r="B4772" i="41"/>
  <c r="B4771" i="41"/>
  <c r="B4770" i="41"/>
  <c r="B4769" i="41"/>
  <c r="B4768" i="41"/>
  <c r="B4767" i="41"/>
  <c r="B4766" i="41"/>
  <c r="B4765" i="41"/>
  <c r="B4764" i="41"/>
  <c r="B4763" i="41"/>
  <c r="B4762" i="41"/>
  <c r="B4761" i="41"/>
  <c r="B4760" i="41"/>
  <c r="B4759" i="41"/>
  <c r="B4758" i="41"/>
  <c r="B4757" i="41"/>
  <c r="B4756" i="41"/>
  <c r="B4755" i="41"/>
  <c r="B4754" i="41"/>
  <c r="B4753" i="41"/>
  <c r="B4752" i="41"/>
  <c r="B4751" i="41"/>
  <c r="B4750" i="41"/>
  <c r="B4749" i="41"/>
  <c r="B4748" i="41"/>
  <c r="B4747" i="41"/>
  <c r="B4746" i="41"/>
  <c r="B4745" i="41"/>
  <c r="B4744" i="41"/>
  <c r="B4743" i="41"/>
  <c r="B4742" i="41"/>
  <c r="B4741" i="41"/>
  <c r="B4740" i="41"/>
  <c r="B4739" i="41"/>
  <c r="B4738" i="41"/>
  <c r="B4737" i="41"/>
  <c r="B4736" i="41"/>
  <c r="B4735" i="41"/>
  <c r="B4734" i="41"/>
  <c r="B4733" i="41"/>
  <c r="B4732" i="41"/>
  <c r="B4731" i="41"/>
  <c r="B4730" i="41"/>
  <c r="B4729" i="41"/>
  <c r="B4728" i="41"/>
  <c r="B4727" i="41"/>
  <c r="B4726" i="41"/>
  <c r="B4725" i="41"/>
  <c r="B4724" i="41"/>
  <c r="B4723" i="41"/>
  <c r="B4722" i="41"/>
  <c r="B4721" i="41"/>
  <c r="B4720" i="41"/>
  <c r="B4719" i="41"/>
  <c r="B4718" i="41"/>
  <c r="B4717" i="41"/>
  <c r="B4716" i="41"/>
  <c r="B4715" i="41"/>
  <c r="B4714" i="41"/>
  <c r="B4713" i="41"/>
  <c r="B4712" i="41"/>
  <c r="B4711" i="41"/>
  <c r="B4710" i="41"/>
  <c r="B4709" i="41"/>
  <c r="B4708" i="41"/>
  <c r="B4707" i="41"/>
  <c r="B4706" i="41"/>
  <c r="B4705" i="41"/>
  <c r="B4704" i="41"/>
  <c r="B4703" i="41"/>
  <c r="B4702" i="41"/>
  <c r="B4701" i="41"/>
  <c r="B4700" i="41"/>
  <c r="B4699" i="41"/>
  <c r="B4698" i="41"/>
  <c r="B4697" i="41"/>
  <c r="B4696" i="41"/>
  <c r="B4695" i="41"/>
  <c r="B4694" i="41"/>
  <c r="B4693" i="41"/>
  <c r="B4692" i="41"/>
  <c r="B4691" i="41"/>
  <c r="B4690" i="41"/>
  <c r="B4689" i="41"/>
  <c r="B4688" i="41"/>
  <c r="B4687" i="41"/>
  <c r="B4686" i="41"/>
  <c r="B4685" i="41"/>
  <c r="B4684" i="41"/>
  <c r="B4683" i="41"/>
  <c r="B4682" i="41"/>
  <c r="B4681" i="41"/>
  <c r="B4680" i="41"/>
  <c r="B4679" i="41"/>
  <c r="B4678" i="41"/>
  <c r="B4677" i="41"/>
  <c r="B4676" i="41"/>
  <c r="B4675" i="41"/>
  <c r="B4674" i="41"/>
  <c r="B4673" i="41"/>
  <c r="B4672" i="41"/>
  <c r="B4671" i="41"/>
  <c r="B4670" i="41"/>
  <c r="B4669" i="41"/>
  <c r="B4668" i="41"/>
  <c r="B4667" i="41"/>
  <c r="B4666" i="41"/>
  <c r="B4665" i="41"/>
  <c r="B4664" i="41"/>
  <c r="B4663" i="41"/>
  <c r="B4662" i="41"/>
  <c r="B4661" i="41"/>
  <c r="B4660" i="41"/>
  <c r="B4659" i="41"/>
  <c r="B4658" i="41"/>
  <c r="B4657" i="41"/>
  <c r="B4656" i="41"/>
  <c r="B4655" i="41"/>
  <c r="B4654" i="41"/>
  <c r="B4653" i="41"/>
  <c r="B4652" i="41"/>
  <c r="B4651" i="41"/>
  <c r="B4650" i="41"/>
  <c r="B4649" i="41"/>
  <c r="B4648" i="41"/>
  <c r="B4647" i="41"/>
  <c r="B4646" i="41"/>
  <c r="B4645" i="41"/>
  <c r="B4644" i="41"/>
  <c r="B4643" i="41"/>
  <c r="B4642" i="41"/>
  <c r="B4641" i="41"/>
  <c r="B4640" i="41"/>
  <c r="B4639" i="41"/>
  <c r="B4638" i="41"/>
  <c r="B4637" i="41"/>
  <c r="B4636" i="41"/>
  <c r="B4635" i="41"/>
  <c r="B4634" i="41"/>
  <c r="B4633" i="41"/>
  <c r="B4632" i="41"/>
  <c r="B4631" i="41"/>
  <c r="B4630" i="41"/>
  <c r="B4629" i="41"/>
  <c r="B4628" i="41"/>
  <c r="B4627" i="41"/>
  <c r="B4626" i="41"/>
  <c r="B4625" i="41"/>
  <c r="B4624" i="41"/>
  <c r="B4623" i="41"/>
  <c r="B4622" i="41"/>
  <c r="B4621" i="41"/>
  <c r="B4620" i="41"/>
  <c r="B4619" i="41"/>
  <c r="B4618" i="41"/>
  <c r="B4617" i="41"/>
  <c r="B4616" i="41"/>
  <c r="B4615" i="41"/>
  <c r="B4614" i="41"/>
  <c r="B4613" i="41"/>
  <c r="B4612" i="41"/>
  <c r="B4611" i="41"/>
  <c r="B4610" i="41"/>
  <c r="B4609" i="41"/>
  <c r="B4608" i="41"/>
  <c r="B4607" i="41"/>
  <c r="B4606" i="41"/>
  <c r="B4605" i="41"/>
  <c r="B4604" i="41"/>
  <c r="B4603" i="41"/>
  <c r="B4602" i="41"/>
  <c r="B4601" i="41"/>
  <c r="B4600" i="41"/>
  <c r="B4599" i="41"/>
  <c r="B4598" i="41"/>
  <c r="B4597" i="41"/>
  <c r="B4596" i="41"/>
  <c r="B4595" i="41"/>
  <c r="B4594" i="41"/>
  <c r="B4593" i="41"/>
  <c r="B4592" i="41"/>
  <c r="B4591" i="41"/>
  <c r="B4590" i="41"/>
  <c r="B4589" i="41"/>
  <c r="B4588" i="41"/>
  <c r="B4587" i="41"/>
  <c r="B4586" i="41"/>
  <c r="B4585" i="41"/>
  <c r="B4584" i="41"/>
  <c r="B4583" i="41"/>
  <c r="B4582" i="41"/>
  <c r="B4581" i="41"/>
  <c r="B4580" i="41"/>
  <c r="B4579" i="41"/>
  <c r="B4578" i="41"/>
  <c r="B4577" i="41"/>
  <c r="B4576" i="41"/>
  <c r="B4575" i="41"/>
  <c r="B4574" i="41"/>
  <c r="B4573" i="41"/>
  <c r="B4572" i="41"/>
  <c r="B4571" i="41"/>
  <c r="B4570" i="41"/>
  <c r="B4569" i="41"/>
  <c r="B4568" i="41"/>
  <c r="B4567" i="41"/>
  <c r="B4566" i="41"/>
  <c r="B4565" i="41"/>
  <c r="B4564" i="41"/>
  <c r="B4563" i="41"/>
  <c r="B4562" i="41"/>
  <c r="B4561" i="41"/>
  <c r="B4560" i="41"/>
  <c r="B4559" i="41"/>
  <c r="B4558" i="41"/>
  <c r="B4557" i="41"/>
  <c r="B4556" i="41"/>
  <c r="B4555" i="41"/>
  <c r="B4554" i="41"/>
  <c r="B4553" i="41"/>
  <c r="B4552" i="41"/>
  <c r="B4551" i="41"/>
  <c r="B4550" i="41"/>
  <c r="B4549" i="41"/>
  <c r="B4548" i="41"/>
  <c r="B4547" i="41"/>
  <c r="B4546" i="41"/>
  <c r="B4545" i="41"/>
  <c r="B4544" i="41"/>
  <c r="B4543" i="41"/>
  <c r="B4542" i="41"/>
  <c r="B4541" i="41"/>
  <c r="B4540" i="41"/>
  <c r="B4539" i="41"/>
  <c r="B4538" i="41"/>
  <c r="B4537" i="41"/>
  <c r="B4536" i="41"/>
  <c r="B4535" i="41"/>
  <c r="B4534" i="41"/>
  <c r="B4533" i="41"/>
  <c r="B4532" i="41"/>
  <c r="B4531" i="41"/>
  <c r="B4530" i="41"/>
  <c r="B4529" i="41"/>
  <c r="B4528" i="41"/>
  <c r="B4527" i="41"/>
  <c r="B4526" i="41"/>
  <c r="B4525" i="41"/>
  <c r="B4524" i="41"/>
  <c r="B4523" i="41"/>
  <c r="B4522" i="41"/>
  <c r="B4521" i="41"/>
  <c r="B4520" i="41"/>
  <c r="B4519" i="41"/>
  <c r="B4518" i="41"/>
  <c r="B4517" i="41"/>
  <c r="B4516" i="41"/>
  <c r="B4515" i="41"/>
  <c r="B4514" i="41"/>
  <c r="B4513" i="41"/>
  <c r="B4512" i="41"/>
  <c r="B4511" i="41"/>
  <c r="B4510" i="41"/>
  <c r="B4509" i="41"/>
  <c r="B4508" i="41"/>
  <c r="B4507" i="41"/>
  <c r="B4506" i="41"/>
  <c r="B4505" i="41"/>
  <c r="B4504" i="41"/>
  <c r="B4503" i="41"/>
  <c r="B4502" i="41"/>
  <c r="B4501" i="41"/>
  <c r="B4500" i="41"/>
  <c r="B4499" i="41"/>
  <c r="B4498" i="41"/>
  <c r="B4497" i="41"/>
  <c r="B4496" i="41"/>
  <c r="B4495" i="41"/>
  <c r="B4494" i="41"/>
  <c r="B4493" i="41"/>
  <c r="B4492" i="41"/>
  <c r="B4491" i="41"/>
  <c r="B4490" i="41"/>
  <c r="B4489" i="41"/>
  <c r="B4488" i="41"/>
  <c r="B4487" i="41"/>
  <c r="B4486" i="41"/>
  <c r="B4485" i="41"/>
  <c r="B4484" i="41"/>
  <c r="B4483" i="41"/>
  <c r="B4482" i="41"/>
  <c r="B4481" i="41"/>
  <c r="B4480" i="41"/>
  <c r="B4479" i="41"/>
  <c r="B4478" i="41"/>
  <c r="B4477" i="41"/>
  <c r="B4476" i="41"/>
  <c r="B4475" i="41"/>
  <c r="B4474" i="41"/>
  <c r="B4473" i="41"/>
  <c r="B4472" i="41"/>
  <c r="B4471" i="41"/>
  <c r="B4470" i="41"/>
  <c r="B4469" i="41"/>
  <c r="B4468" i="41"/>
  <c r="B4467" i="41"/>
  <c r="B4466" i="41"/>
  <c r="B4465" i="41"/>
  <c r="B4464" i="41"/>
  <c r="B4463" i="41"/>
  <c r="B4462" i="41"/>
  <c r="B4461" i="41"/>
  <c r="B4460" i="41"/>
  <c r="B4459" i="41"/>
  <c r="B4458" i="41"/>
  <c r="B4457" i="41"/>
  <c r="B4456" i="41"/>
  <c r="B4455" i="41"/>
  <c r="B4454" i="41"/>
  <c r="B4453" i="41"/>
  <c r="B4452" i="41"/>
  <c r="B4451" i="41"/>
  <c r="B4450" i="41"/>
  <c r="B4449" i="41"/>
  <c r="B4448" i="41"/>
  <c r="B4447" i="41"/>
  <c r="B4446" i="41"/>
  <c r="B4445" i="41"/>
  <c r="B4444" i="41"/>
  <c r="B4443" i="41"/>
  <c r="B4442" i="41"/>
  <c r="B4441" i="41"/>
  <c r="B4440" i="41"/>
  <c r="B4439" i="41"/>
  <c r="B4438" i="41"/>
  <c r="B4437" i="41"/>
  <c r="B4436" i="41"/>
  <c r="B4435" i="41"/>
  <c r="B4434" i="41"/>
  <c r="B4433" i="41"/>
  <c r="B4432" i="41"/>
  <c r="B4431" i="41"/>
  <c r="B4430" i="41"/>
  <c r="B4429" i="41"/>
  <c r="B4428" i="41"/>
  <c r="B4427" i="41"/>
  <c r="B4426" i="41"/>
  <c r="B4425" i="41"/>
  <c r="B4424" i="41"/>
  <c r="B4423" i="41"/>
  <c r="B4422" i="41"/>
  <c r="B4421" i="41"/>
  <c r="B4420" i="41"/>
  <c r="B4419" i="41"/>
  <c r="B4418" i="41"/>
  <c r="B4417" i="41"/>
  <c r="B4416" i="41"/>
  <c r="B4415" i="41"/>
  <c r="B4414" i="41"/>
  <c r="B4413" i="41"/>
  <c r="B4412" i="41"/>
  <c r="B4411" i="41"/>
  <c r="B4410" i="41"/>
  <c r="B4409" i="41"/>
  <c r="B4408" i="41"/>
  <c r="B4407" i="41"/>
  <c r="B4406" i="41"/>
  <c r="B4405" i="41"/>
  <c r="B4404" i="41"/>
  <c r="B4403" i="41"/>
  <c r="B4402" i="41"/>
  <c r="B4401" i="41"/>
  <c r="B4400" i="41"/>
  <c r="B4399" i="41"/>
  <c r="B4398" i="41"/>
  <c r="B4397" i="41"/>
  <c r="B4396" i="41"/>
  <c r="B4395" i="41"/>
  <c r="B4394" i="41"/>
  <c r="B4393" i="41"/>
  <c r="B4392" i="41"/>
  <c r="B4391" i="41"/>
  <c r="B4390" i="41"/>
  <c r="B4389" i="41"/>
  <c r="B4388" i="41"/>
  <c r="B4387" i="41"/>
  <c r="B4386" i="41"/>
  <c r="B4385" i="41"/>
  <c r="B4384" i="41"/>
  <c r="B4383" i="41"/>
  <c r="B4382" i="41"/>
  <c r="B4381" i="41"/>
  <c r="B4380" i="41"/>
  <c r="B4379" i="41"/>
  <c r="B4378" i="41"/>
  <c r="B4377" i="41"/>
  <c r="B4376" i="41"/>
  <c r="B4375" i="41"/>
  <c r="B4374" i="41"/>
  <c r="B4373" i="41"/>
  <c r="B4372" i="41"/>
  <c r="B4371" i="41"/>
  <c r="B4370" i="41"/>
  <c r="B4369" i="41"/>
  <c r="B4368" i="41"/>
  <c r="B4367" i="41"/>
  <c r="B4366" i="41"/>
  <c r="B4365" i="41"/>
  <c r="B4364" i="41"/>
  <c r="B4363" i="41"/>
  <c r="B4362" i="41"/>
  <c r="B4361" i="41"/>
  <c r="B4360" i="41"/>
  <c r="B4359" i="41"/>
  <c r="B4358" i="41"/>
  <c r="B4357" i="41"/>
  <c r="B4356" i="41"/>
  <c r="B4355" i="41"/>
  <c r="B4354" i="41"/>
  <c r="B4353" i="41"/>
  <c r="B4352" i="41"/>
  <c r="B4351" i="41"/>
  <c r="B4350" i="41"/>
  <c r="B4349" i="41"/>
  <c r="B4348" i="41"/>
  <c r="B4347" i="41"/>
  <c r="B4346" i="41"/>
  <c r="B4345" i="41"/>
  <c r="B4344" i="41"/>
  <c r="B4343" i="41"/>
  <c r="B4342" i="41"/>
  <c r="B4341" i="41"/>
  <c r="B4340" i="41"/>
  <c r="B4339" i="41"/>
  <c r="B4338" i="41"/>
  <c r="B4337" i="41"/>
  <c r="B4336" i="41"/>
  <c r="B4335" i="41"/>
  <c r="B4334" i="41"/>
  <c r="B4333" i="41"/>
  <c r="B4332" i="41"/>
  <c r="B4331" i="41"/>
  <c r="B4330" i="41"/>
  <c r="B4329" i="41"/>
  <c r="B4328" i="41"/>
  <c r="B4327" i="41"/>
  <c r="B4326" i="41"/>
  <c r="B4325" i="41"/>
  <c r="B4324" i="41"/>
  <c r="B4323" i="41"/>
  <c r="B4322" i="41"/>
  <c r="B4321" i="41"/>
  <c r="B4320" i="41"/>
  <c r="B4319" i="41"/>
  <c r="B4318" i="41"/>
  <c r="B4317" i="41"/>
  <c r="B4316" i="41"/>
  <c r="B4315" i="41"/>
  <c r="B4314" i="41"/>
  <c r="B4313" i="41"/>
  <c r="B4312" i="41"/>
  <c r="B4311" i="41"/>
  <c r="B4310" i="41"/>
  <c r="B4309" i="41"/>
  <c r="B4308" i="41"/>
  <c r="B4307" i="41"/>
  <c r="B4306" i="41"/>
  <c r="B4305" i="41"/>
  <c r="B4304" i="41"/>
  <c r="B4303" i="41"/>
  <c r="B4302" i="41"/>
  <c r="B4301" i="41"/>
  <c r="B4300" i="41"/>
  <c r="B4299" i="41"/>
  <c r="B4298" i="41"/>
  <c r="B4297" i="41"/>
  <c r="B4296" i="41"/>
  <c r="B4295" i="41"/>
  <c r="B4294" i="41"/>
  <c r="B4293" i="41"/>
  <c r="B4292" i="41"/>
  <c r="B4291" i="41"/>
  <c r="B4290" i="41"/>
  <c r="B4289" i="41"/>
  <c r="B4288" i="41"/>
  <c r="B4287" i="41"/>
  <c r="B4286" i="41"/>
  <c r="B4285" i="41"/>
  <c r="B4284" i="41"/>
  <c r="B4283" i="41"/>
  <c r="B4282" i="41"/>
  <c r="B4281" i="41"/>
  <c r="B4280" i="41"/>
  <c r="B4279" i="41"/>
  <c r="B4278" i="41"/>
  <c r="B4277" i="41"/>
  <c r="B4276" i="41"/>
  <c r="B4275" i="41"/>
  <c r="B4274" i="41"/>
  <c r="B4273" i="41"/>
  <c r="B4272" i="41"/>
  <c r="B4271" i="41"/>
  <c r="B4270" i="41"/>
  <c r="B4269" i="41"/>
  <c r="B4268" i="41"/>
  <c r="B4267" i="41"/>
  <c r="B4266" i="41"/>
  <c r="B4265" i="41"/>
  <c r="B4264" i="41"/>
  <c r="B4263" i="41"/>
  <c r="B4262" i="41"/>
  <c r="B4261" i="41"/>
  <c r="B4260" i="41"/>
  <c r="B4259" i="41"/>
  <c r="B4258" i="41"/>
  <c r="B4257" i="41"/>
  <c r="B4256" i="41"/>
  <c r="B4255" i="41"/>
  <c r="B4254" i="41"/>
  <c r="B4253" i="41"/>
  <c r="B4252" i="41"/>
  <c r="B4251" i="41"/>
  <c r="B4250" i="41"/>
  <c r="B4249" i="41"/>
  <c r="B4248" i="41"/>
  <c r="B4247" i="41"/>
  <c r="B4246" i="41"/>
  <c r="B4245" i="41"/>
  <c r="B4244" i="41"/>
  <c r="B4243" i="41"/>
  <c r="B4242" i="41"/>
  <c r="B4241" i="41"/>
  <c r="B4240" i="41"/>
  <c r="B4239" i="41"/>
  <c r="B4238" i="41"/>
  <c r="B4237" i="41"/>
  <c r="B4236" i="41"/>
  <c r="B4235" i="41"/>
  <c r="B4234" i="41"/>
  <c r="B4233" i="41"/>
  <c r="B4232" i="41"/>
  <c r="B4231" i="41"/>
  <c r="B4230" i="41"/>
  <c r="B4229" i="41"/>
  <c r="B4228" i="41"/>
  <c r="B4227" i="41"/>
  <c r="B4226" i="41"/>
  <c r="B4225" i="41"/>
  <c r="B4224" i="41"/>
  <c r="B4223" i="41"/>
  <c r="B4222" i="41"/>
  <c r="B4221" i="41"/>
  <c r="B4220" i="41"/>
  <c r="B4219" i="41"/>
  <c r="B4218" i="41"/>
  <c r="B4217" i="41"/>
  <c r="B4216" i="41"/>
  <c r="B4215" i="41"/>
  <c r="B4214" i="41"/>
  <c r="B4213" i="41"/>
  <c r="B4212" i="41"/>
  <c r="B4211" i="41"/>
  <c r="B4210" i="41"/>
  <c r="B4209" i="41"/>
  <c r="B4208" i="41"/>
  <c r="B4207" i="41"/>
  <c r="B4206" i="41"/>
  <c r="B4205" i="41"/>
  <c r="B4204" i="41"/>
  <c r="B4203" i="41"/>
  <c r="B4202" i="41"/>
  <c r="B4201" i="41"/>
  <c r="B4200" i="41"/>
  <c r="B4199" i="41"/>
  <c r="B4198" i="41"/>
  <c r="B4197" i="41"/>
  <c r="B4196" i="41"/>
  <c r="B4195" i="41"/>
  <c r="B4194" i="41"/>
  <c r="B4193" i="41"/>
  <c r="B4192" i="41"/>
  <c r="B4191" i="41"/>
  <c r="B4190" i="41"/>
  <c r="B4189" i="41"/>
  <c r="B4188" i="41"/>
  <c r="B4187" i="41"/>
  <c r="B4186" i="41"/>
  <c r="B4185" i="41"/>
  <c r="B4184" i="41"/>
  <c r="B4183" i="41"/>
  <c r="B4182" i="41"/>
  <c r="B4181" i="41"/>
  <c r="B4180" i="41"/>
  <c r="B4179" i="41"/>
  <c r="B4178" i="41"/>
  <c r="B4177" i="41"/>
  <c r="B4176" i="41"/>
  <c r="B4175" i="41"/>
  <c r="B4174" i="41"/>
  <c r="B4173" i="41"/>
  <c r="B4172" i="41"/>
  <c r="B4171" i="41"/>
  <c r="B4170" i="41"/>
  <c r="B4169" i="41"/>
  <c r="B4168" i="41"/>
  <c r="B4167" i="41"/>
  <c r="B4166" i="41"/>
  <c r="B4165" i="41"/>
  <c r="B4164" i="41"/>
  <c r="B4163" i="41"/>
  <c r="B4162" i="41"/>
  <c r="B4161" i="41"/>
  <c r="B4160" i="41"/>
  <c r="B4159" i="41"/>
  <c r="B4158" i="41"/>
  <c r="B4157" i="41"/>
  <c r="B4156" i="41"/>
  <c r="B4155" i="41"/>
  <c r="B4154" i="41"/>
  <c r="B4153" i="41"/>
  <c r="B4152" i="41"/>
  <c r="B4151" i="41"/>
  <c r="B4150" i="41"/>
  <c r="B4149" i="41"/>
  <c r="B4148" i="41"/>
  <c r="B4147" i="41"/>
  <c r="B4146" i="41"/>
  <c r="B4145" i="41"/>
  <c r="B4144" i="41"/>
  <c r="B4143" i="41"/>
  <c r="B4142" i="41"/>
  <c r="B4141" i="41"/>
  <c r="B4140" i="41"/>
  <c r="B4139" i="41"/>
  <c r="B4138" i="41"/>
  <c r="B4137" i="41"/>
  <c r="B4136" i="41"/>
  <c r="B4135" i="41"/>
  <c r="B4134" i="41"/>
  <c r="B4133" i="41"/>
  <c r="B4132" i="41"/>
  <c r="B4131" i="41"/>
  <c r="B4130" i="41"/>
  <c r="B4129" i="41"/>
  <c r="B4128" i="41"/>
  <c r="B4127" i="41"/>
  <c r="B4126" i="41"/>
  <c r="B4125" i="41"/>
  <c r="B4124" i="41"/>
  <c r="B4123" i="41"/>
  <c r="B4122" i="41"/>
  <c r="B4121" i="41"/>
  <c r="B4120" i="41"/>
  <c r="B4119" i="41"/>
  <c r="B4118" i="41"/>
  <c r="B4117" i="41"/>
  <c r="B4116" i="41"/>
  <c r="B4115" i="41"/>
  <c r="B4114" i="41"/>
  <c r="B4113" i="41"/>
  <c r="B4112" i="41"/>
  <c r="B4111" i="41"/>
  <c r="B4110" i="41"/>
  <c r="B4109" i="41"/>
  <c r="B4108" i="41"/>
  <c r="B4107" i="41"/>
  <c r="B4106" i="41"/>
  <c r="B4105" i="41"/>
  <c r="B4104" i="41"/>
  <c r="B4103" i="41"/>
  <c r="B4102" i="41"/>
  <c r="B4101" i="41"/>
  <c r="B4100" i="41"/>
  <c r="B4099" i="41"/>
  <c r="B4098" i="41"/>
  <c r="B4097" i="41"/>
  <c r="B4096" i="41"/>
  <c r="B4095" i="41"/>
  <c r="B4094" i="41"/>
  <c r="B4093" i="41"/>
  <c r="B4092" i="41"/>
  <c r="B4091" i="41"/>
  <c r="B4090" i="41"/>
  <c r="B4089" i="41"/>
  <c r="B4088" i="41"/>
  <c r="B4087" i="41"/>
  <c r="B4086" i="41"/>
  <c r="B4085" i="41"/>
  <c r="B4084" i="41"/>
  <c r="B4083" i="41"/>
  <c r="B4082" i="41"/>
  <c r="B4081" i="41"/>
  <c r="B4080" i="41"/>
  <c r="B4079" i="41"/>
  <c r="B4078" i="41"/>
  <c r="B4077" i="41"/>
  <c r="B4076" i="41"/>
  <c r="B4075" i="41"/>
  <c r="B4074" i="41"/>
  <c r="B4073" i="41"/>
  <c r="B4072" i="41"/>
  <c r="B4071" i="41"/>
  <c r="B4070" i="41"/>
  <c r="B4069" i="41"/>
  <c r="B4068" i="41"/>
  <c r="B4067" i="41"/>
  <c r="B4066" i="41"/>
  <c r="B4065" i="41"/>
  <c r="B4064" i="41"/>
  <c r="B4063" i="41"/>
  <c r="B4062" i="41"/>
  <c r="B4061" i="41"/>
  <c r="B4060" i="41"/>
  <c r="B4059" i="41"/>
  <c r="B4058" i="41"/>
  <c r="B4057" i="41"/>
  <c r="B4056" i="41"/>
  <c r="B4055" i="41"/>
  <c r="B4054" i="41"/>
  <c r="B4053" i="41"/>
  <c r="B4052" i="41"/>
  <c r="B4051" i="41"/>
  <c r="B4050" i="41"/>
  <c r="B4049" i="41"/>
  <c r="B4048" i="41"/>
  <c r="B4047" i="41"/>
  <c r="B4046" i="41"/>
  <c r="B4045" i="41"/>
  <c r="B4044" i="41"/>
  <c r="B4043" i="41"/>
  <c r="B4042" i="41"/>
  <c r="B4041" i="41"/>
  <c r="B4040" i="41"/>
  <c r="B4039" i="41"/>
  <c r="B4038" i="41"/>
  <c r="B4037" i="41"/>
  <c r="B4036" i="41"/>
  <c r="B4035" i="41"/>
  <c r="B4034" i="41"/>
  <c r="B4033" i="41"/>
  <c r="B4032" i="41"/>
  <c r="B4031" i="41"/>
  <c r="B4030" i="41"/>
  <c r="B4029" i="41"/>
  <c r="B4028" i="41"/>
  <c r="B4027" i="41"/>
  <c r="B4026" i="41"/>
  <c r="B4025" i="41"/>
  <c r="B4024" i="41"/>
  <c r="B4023" i="41"/>
  <c r="B4022" i="41"/>
  <c r="B4021" i="41"/>
  <c r="B4020" i="41"/>
  <c r="B4019" i="41"/>
  <c r="B4018" i="41"/>
  <c r="B4017" i="41"/>
  <c r="B4016" i="41"/>
  <c r="B4015" i="41"/>
  <c r="B4014" i="41"/>
  <c r="B4013" i="41"/>
  <c r="B4012" i="41"/>
  <c r="B4011" i="41"/>
  <c r="B4010" i="41"/>
  <c r="B4009" i="41"/>
  <c r="B4008" i="41"/>
  <c r="B4007" i="41"/>
  <c r="B4006" i="41"/>
  <c r="B4005" i="41"/>
  <c r="B4004" i="41"/>
  <c r="B4003" i="41"/>
  <c r="B4002" i="41"/>
  <c r="B4001" i="41"/>
  <c r="B4000" i="41"/>
  <c r="B3999" i="41"/>
  <c r="B3998" i="41"/>
  <c r="B3997" i="41"/>
  <c r="B3996" i="41"/>
  <c r="B3995" i="41"/>
  <c r="B3994" i="41"/>
  <c r="B3993" i="41"/>
  <c r="B3992" i="41"/>
  <c r="B3991" i="41"/>
  <c r="B3990" i="41"/>
  <c r="B3989" i="41"/>
  <c r="B3988" i="41"/>
  <c r="B3987" i="41"/>
  <c r="B3986" i="41"/>
  <c r="B3985" i="41"/>
  <c r="B3984" i="41"/>
  <c r="B3983" i="41"/>
  <c r="B3982" i="41"/>
  <c r="B3981" i="41"/>
  <c r="B3980" i="41"/>
  <c r="B3979" i="41"/>
  <c r="B3978" i="41"/>
  <c r="B3977" i="41"/>
  <c r="B3976" i="41"/>
  <c r="B3975" i="41"/>
  <c r="B3974" i="41"/>
  <c r="B3973" i="41"/>
  <c r="B3972" i="41"/>
  <c r="B3971" i="41"/>
  <c r="B3970" i="41"/>
  <c r="B3969" i="41"/>
  <c r="B3968" i="41"/>
  <c r="B3967" i="41"/>
  <c r="B3966" i="41"/>
  <c r="B3965" i="41"/>
  <c r="B3964" i="41"/>
  <c r="B3963" i="41"/>
  <c r="B3962" i="41"/>
  <c r="B3961" i="41"/>
  <c r="B3960" i="41"/>
  <c r="B3959" i="41"/>
  <c r="B3958" i="41"/>
  <c r="B3957" i="41"/>
  <c r="B3956" i="41"/>
  <c r="B3955" i="41"/>
  <c r="B3954" i="41"/>
  <c r="B3953" i="41"/>
  <c r="B3952" i="41"/>
  <c r="B3951" i="41"/>
  <c r="B3950" i="41"/>
  <c r="B3949" i="41"/>
  <c r="B3948" i="41"/>
  <c r="B3947" i="41"/>
  <c r="B3946" i="41"/>
  <c r="B3945" i="41"/>
  <c r="B3944" i="41"/>
  <c r="B3943" i="41"/>
  <c r="B3942" i="41"/>
  <c r="B3941" i="41"/>
  <c r="B3940" i="41"/>
  <c r="B3939" i="41"/>
  <c r="B3938" i="41"/>
  <c r="B3937" i="41"/>
  <c r="B3936" i="41"/>
  <c r="B3935" i="41"/>
  <c r="B3934" i="41"/>
  <c r="B3933" i="41"/>
  <c r="B3932" i="41"/>
  <c r="B3931" i="41"/>
  <c r="B3930" i="41"/>
  <c r="B3929" i="41"/>
  <c r="B3928" i="41"/>
  <c r="B3927" i="41"/>
  <c r="B3926" i="41"/>
  <c r="B3925" i="41"/>
  <c r="B3924" i="41"/>
  <c r="B3923" i="41"/>
  <c r="B3922" i="41"/>
  <c r="B3921" i="41"/>
  <c r="B3920" i="41"/>
  <c r="B3919" i="41"/>
  <c r="B3918" i="41"/>
  <c r="B3917" i="41"/>
  <c r="B3916" i="41"/>
  <c r="B3915" i="41"/>
  <c r="B3914" i="41"/>
  <c r="B3913" i="41"/>
  <c r="B3912" i="41"/>
  <c r="B3911" i="41"/>
  <c r="B3910" i="41"/>
  <c r="B3909" i="41"/>
  <c r="B3908" i="41"/>
  <c r="B3907" i="41"/>
  <c r="B3906" i="41"/>
  <c r="B3905" i="41"/>
  <c r="B3904" i="41"/>
  <c r="B3903" i="41"/>
  <c r="B3902" i="41"/>
  <c r="B3901" i="41"/>
  <c r="B3900" i="41"/>
  <c r="B3899" i="41"/>
  <c r="B3898" i="41"/>
  <c r="B3897" i="41"/>
  <c r="B3896" i="41"/>
  <c r="B3895" i="41"/>
  <c r="B3894" i="41"/>
  <c r="B3893" i="41"/>
  <c r="B3892" i="41"/>
  <c r="B3891" i="41"/>
  <c r="B3890" i="41"/>
  <c r="B3889" i="41"/>
  <c r="B3888" i="41"/>
  <c r="B3887" i="41"/>
  <c r="B3886" i="41"/>
  <c r="B3885" i="41"/>
  <c r="B3884" i="41"/>
  <c r="B3883" i="41"/>
  <c r="B3882" i="41"/>
  <c r="B3881" i="41"/>
  <c r="B3880" i="41"/>
  <c r="B3879" i="41"/>
  <c r="B3878" i="41"/>
  <c r="B3877" i="41"/>
  <c r="B3876" i="41"/>
  <c r="B3875" i="41"/>
  <c r="B3874" i="41"/>
  <c r="B3873" i="41"/>
  <c r="B3872" i="41"/>
  <c r="B3871" i="41"/>
  <c r="B3870" i="41"/>
  <c r="B3869" i="41"/>
  <c r="B3868" i="41"/>
  <c r="B3867" i="41"/>
  <c r="B3866" i="41"/>
  <c r="B3865" i="41"/>
  <c r="B3864" i="41"/>
  <c r="B3863" i="41"/>
  <c r="B3862" i="41"/>
  <c r="B3861" i="41"/>
  <c r="B3860" i="41"/>
  <c r="B3859" i="41"/>
  <c r="B3858" i="41"/>
  <c r="B3857" i="41"/>
  <c r="B3856" i="41"/>
  <c r="B3855" i="41"/>
  <c r="B3854" i="41"/>
  <c r="B3853" i="41"/>
  <c r="B3852" i="41"/>
  <c r="B3851" i="41"/>
  <c r="B3850" i="41"/>
  <c r="B3849" i="41"/>
  <c r="B3848" i="41"/>
  <c r="B3847" i="41"/>
  <c r="B3846" i="41"/>
  <c r="B3845" i="41"/>
  <c r="B3844" i="41"/>
  <c r="B3843" i="41"/>
  <c r="B3842" i="41"/>
  <c r="B3841" i="41"/>
  <c r="B3840" i="41"/>
  <c r="B3839" i="41"/>
  <c r="B3838" i="41"/>
  <c r="B3837" i="41"/>
  <c r="B3836" i="41"/>
  <c r="B3835" i="41"/>
  <c r="B3834" i="41"/>
  <c r="B3833" i="41"/>
  <c r="B3832" i="41"/>
  <c r="B3831" i="41"/>
  <c r="B3830" i="41"/>
  <c r="B3829" i="41"/>
  <c r="B3828" i="41"/>
  <c r="B3827" i="41"/>
  <c r="B3826" i="41"/>
  <c r="B3825" i="41"/>
  <c r="B3824" i="41"/>
  <c r="B3823" i="41"/>
  <c r="B3822" i="41"/>
  <c r="B3821" i="41"/>
  <c r="B3820" i="41"/>
  <c r="B3819" i="41"/>
  <c r="B3818" i="41"/>
  <c r="B3817" i="41"/>
  <c r="B3816" i="41"/>
  <c r="B3815" i="41"/>
  <c r="B3814" i="41"/>
  <c r="B3813" i="41"/>
  <c r="B3812" i="41"/>
  <c r="B3811" i="41"/>
  <c r="B3810" i="41"/>
  <c r="B3809" i="41"/>
  <c r="B3808" i="41"/>
  <c r="B3807" i="41"/>
  <c r="B3806" i="41"/>
  <c r="B3805" i="41"/>
  <c r="B3804" i="41"/>
  <c r="B3803" i="41"/>
  <c r="B3802" i="41"/>
  <c r="B3801" i="41"/>
  <c r="B3800" i="41"/>
  <c r="B3799" i="41"/>
  <c r="B3798" i="41"/>
  <c r="B3797" i="41"/>
  <c r="B3796" i="41"/>
  <c r="B3795" i="41"/>
  <c r="B3794" i="41"/>
  <c r="B3793" i="41"/>
  <c r="B3792" i="41"/>
  <c r="B3791" i="41"/>
  <c r="B3790" i="41"/>
  <c r="B3789" i="41"/>
  <c r="B3788" i="41"/>
  <c r="B3787" i="41"/>
  <c r="B3786" i="41"/>
  <c r="B3785" i="41"/>
  <c r="B3784" i="41"/>
  <c r="B3783" i="41"/>
  <c r="B3782" i="41"/>
  <c r="B3781" i="41"/>
  <c r="B3780" i="41"/>
  <c r="B3779" i="41"/>
  <c r="B3778" i="41"/>
  <c r="B3777" i="41"/>
  <c r="B3776" i="41"/>
  <c r="B3775" i="41"/>
  <c r="B3774" i="41"/>
  <c r="B3773" i="41"/>
  <c r="B3772" i="41"/>
  <c r="B3771" i="41"/>
  <c r="B3770" i="41"/>
  <c r="B3769" i="41"/>
  <c r="B3768" i="41"/>
  <c r="B3767" i="41"/>
  <c r="B3766" i="41"/>
  <c r="B3765" i="41"/>
  <c r="B3764" i="41"/>
  <c r="B3763" i="41"/>
  <c r="B3762" i="41"/>
  <c r="B3761" i="41"/>
  <c r="B3760" i="41"/>
  <c r="B3759" i="41"/>
  <c r="B3758" i="41"/>
  <c r="B3757" i="41"/>
  <c r="B3756" i="41"/>
  <c r="B3755" i="41"/>
  <c r="B3754" i="41"/>
  <c r="B3753" i="41"/>
  <c r="B3752" i="41"/>
  <c r="B3751" i="41"/>
  <c r="B3750" i="41"/>
  <c r="B3749" i="41"/>
  <c r="B3748" i="41"/>
  <c r="B3747" i="41"/>
  <c r="B3746" i="41"/>
  <c r="B3745" i="41"/>
  <c r="B3744" i="41"/>
  <c r="B3743" i="41"/>
  <c r="B3742" i="41"/>
  <c r="B3741" i="41"/>
  <c r="B3740" i="41"/>
  <c r="B3739" i="41"/>
  <c r="B3738" i="41"/>
  <c r="B3737" i="41"/>
  <c r="B3736" i="41"/>
  <c r="B3735" i="41"/>
  <c r="B3734" i="41"/>
  <c r="B3733" i="41"/>
  <c r="B3732" i="41"/>
  <c r="B3731" i="41"/>
  <c r="B3730" i="41"/>
  <c r="B3729" i="41"/>
  <c r="B3728" i="41"/>
  <c r="B3727" i="41"/>
  <c r="B3726" i="41"/>
  <c r="B3725" i="41"/>
  <c r="B3724" i="41"/>
  <c r="B3723" i="41"/>
  <c r="B3722" i="41"/>
  <c r="B3721" i="41"/>
  <c r="B3720" i="41"/>
  <c r="B3719" i="41"/>
  <c r="B3718" i="41"/>
  <c r="B3717" i="41"/>
  <c r="B3716" i="41"/>
  <c r="B3715" i="41"/>
  <c r="B3714" i="41"/>
  <c r="B3713" i="41"/>
  <c r="B3712" i="41"/>
  <c r="B3711" i="41"/>
  <c r="B3710" i="41"/>
  <c r="B3709" i="41"/>
  <c r="B3708" i="41"/>
  <c r="B3707" i="41"/>
  <c r="B3706" i="41"/>
  <c r="B3705" i="41"/>
  <c r="B3704" i="41"/>
  <c r="B3703" i="41"/>
  <c r="B3702" i="41"/>
  <c r="B3701" i="41"/>
  <c r="B3700" i="41"/>
  <c r="B3699" i="41"/>
  <c r="B3698" i="41"/>
  <c r="B3697" i="41"/>
  <c r="B3696" i="41"/>
  <c r="B3695" i="41"/>
  <c r="B3694" i="41"/>
  <c r="B3693" i="41"/>
  <c r="B3692" i="41"/>
  <c r="B3691" i="41"/>
  <c r="B3690" i="41"/>
  <c r="B3689" i="41"/>
  <c r="B3688" i="41"/>
  <c r="B3687" i="41"/>
  <c r="B3686" i="41"/>
  <c r="B3685" i="41"/>
  <c r="B3684" i="41"/>
  <c r="B3683" i="41"/>
  <c r="B3682" i="41"/>
  <c r="B3681" i="41"/>
  <c r="B3680" i="41"/>
  <c r="B3679" i="41"/>
  <c r="B3678" i="41"/>
  <c r="B3677" i="41"/>
  <c r="B3676" i="41"/>
  <c r="B3675" i="41"/>
  <c r="B3674" i="41"/>
  <c r="B3673" i="41"/>
  <c r="B3672" i="41"/>
  <c r="B3671" i="41"/>
  <c r="B3670" i="41"/>
  <c r="B3669" i="41"/>
  <c r="B3668" i="41"/>
  <c r="B3667" i="41"/>
  <c r="B3666" i="41"/>
  <c r="B3665" i="41"/>
  <c r="B3664" i="41"/>
  <c r="B3663" i="41"/>
  <c r="B3662" i="41"/>
  <c r="B3661" i="41"/>
  <c r="B3660" i="41"/>
  <c r="B3659" i="41"/>
  <c r="B3658" i="41"/>
  <c r="B3657" i="41"/>
  <c r="B3656" i="41"/>
  <c r="B3655" i="41"/>
  <c r="B3654" i="41"/>
  <c r="B3653" i="41"/>
  <c r="B3652" i="41"/>
  <c r="B3651" i="41"/>
  <c r="B3650" i="41"/>
  <c r="B3649" i="41"/>
  <c r="B3648" i="41"/>
  <c r="B3647" i="41"/>
  <c r="B3646" i="41"/>
  <c r="B3645" i="41"/>
  <c r="B3644" i="41"/>
  <c r="B3643" i="41"/>
  <c r="B3642" i="41"/>
  <c r="B3641" i="41"/>
  <c r="B3640" i="41"/>
  <c r="B3639" i="41"/>
  <c r="B3638" i="41"/>
  <c r="B3637" i="41"/>
  <c r="B3636" i="41"/>
  <c r="B3635" i="41"/>
  <c r="B3634" i="41"/>
  <c r="B3633" i="41"/>
  <c r="B3632" i="41"/>
  <c r="B3631" i="41"/>
  <c r="B3630" i="41"/>
  <c r="B3629" i="41"/>
  <c r="B3628" i="41"/>
  <c r="B3627" i="41"/>
  <c r="B3626" i="41"/>
  <c r="B3625" i="41"/>
  <c r="B3624" i="41"/>
  <c r="B3623" i="41"/>
  <c r="B3622" i="41"/>
  <c r="B3621" i="41"/>
  <c r="B3620" i="41"/>
  <c r="B3619" i="41"/>
  <c r="B3618" i="41"/>
  <c r="B3617" i="41"/>
  <c r="B3616" i="41"/>
  <c r="B3615" i="41"/>
  <c r="B3614" i="41"/>
  <c r="B3613" i="41"/>
  <c r="B3612" i="41"/>
  <c r="B3611" i="41"/>
  <c r="B3610" i="41"/>
  <c r="B3609" i="41"/>
  <c r="B3608" i="41"/>
  <c r="B3607" i="41"/>
  <c r="B3606" i="41"/>
  <c r="B3605" i="41"/>
  <c r="B3604" i="41"/>
  <c r="B3603" i="41"/>
  <c r="B3602" i="41"/>
  <c r="B3601" i="41"/>
  <c r="B3600" i="41"/>
  <c r="B3599" i="41"/>
  <c r="B3598" i="41"/>
  <c r="B3597" i="41"/>
  <c r="B3596" i="41"/>
  <c r="B3595" i="41"/>
  <c r="B3594" i="41"/>
  <c r="B3593" i="41"/>
  <c r="B3592" i="41"/>
  <c r="B3591" i="41"/>
  <c r="B3590" i="41"/>
  <c r="B3589" i="41"/>
  <c r="B3588" i="41"/>
  <c r="B3587" i="41"/>
  <c r="B3586" i="41"/>
  <c r="B3585" i="41"/>
  <c r="B3584" i="41"/>
  <c r="B3583" i="41"/>
  <c r="B3582" i="41"/>
  <c r="B3581" i="41"/>
  <c r="B3580" i="41"/>
  <c r="B3579" i="41"/>
  <c r="B3578" i="41"/>
  <c r="B3577" i="41"/>
  <c r="B3576" i="41"/>
  <c r="B3575" i="41"/>
  <c r="B3574" i="41"/>
  <c r="B3573" i="41"/>
  <c r="B3572" i="41"/>
  <c r="B3571" i="41"/>
  <c r="B3570" i="41"/>
  <c r="B3569" i="41"/>
  <c r="B3568" i="41"/>
  <c r="B3567" i="41"/>
  <c r="B3566" i="41"/>
  <c r="B3565" i="41"/>
  <c r="B3564" i="41"/>
  <c r="B3563" i="41"/>
  <c r="B3562" i="41"/>
  <c r="B3561" i="41"/>
  <c r="B3560" i="41"/>
  <c r="B3559" i="41"/>
  <c r="B3558" i="41"/>
  <c r="B3557" i="41"/>
  <c r="B3556" i="41"/>
  <c r="B3555" i="41"/>
  <c r="B3554" i="41"/>
  <c r="B3553" i="41"/>
  <c r="B3552" i="41"/>
  <c r="B3551" i="41"/>
  <c r="B3550" i="41"/>
  <c r="B3549" i="41"/>
  <c r="B3548" i="41"/>
  <c r="B3547" i="41"/>
  <c r="B3546" i="41"/>
  <c r="B3545" i="41"/>
  <c r="B3544" i="41"/>
  <c r="B3543" i="41"/>
  <c r="B3542" i="41"/>
  <c r="B3541" i="41"/>
  <c r="B3540" i="41"/>
  <c r="B3539" i="41"/>
  <c r="B3538" i="41"/>
  <c r="B3537" i="41"/>
  <c r="B3536" i="41"/>
  <c r="B3535" i="41"/>
  <c r="B3534" i="41"/>
  <c r="B3533" i="41"/>
  <c r="B3532" i="41"/>
  <c r="B3531" i="41"/>
  <c r="B3530" i="41"/>
  <c r="B3529" i="41"/>
  <c r="B3528" i="41"/>
  <c r="B3527" i="41"/>
  <c r="B3526" i="41"/>
  <c r="B3525" i="41"/>
  <c r="B3524" i="41"/>
  <c r="B3523" i="41"/>
  <c r="B3522" i="41"/>
  <c r="B3521" i="41"/>
  <c r="B3520" i="41"/>
  <c r="B3519" i="41"/>
  <c r="B3518" i="41"/>
  <c r="B3517" i="41"/>
  <c r="B3516" i="41"/>
  <c r="B3515" i="41"/>
  <c r="B3514" i="41"/>
  <c r="B3513" i="41"/>
  <c r="B3512" i="41"/>
  <c r="B3511" i="41"/>
  <c r="B3510" i="41"/>
  <c r="B3509" i="41"/>
  <c r="B3508" i="41"/>
  <c r="B3507" i="41"/>
  <c r="B3506" i="41"/>
  <c r="B3505" i="41"/>
  <c r="B3504" i="41"/>
  <c r="B3503" i="41"/>
  <c r="B3502" i="41"/>
  <c r="B3501" i="41"/>
  <c r="B3500" i="41"/>
  <c r="B3499" i="41"/>
  <c r="B3498" i="41"/>
  <c r="B3497" i="41"/>
  <c r="B3496" i="41"/>
  <c r="B3495" i="41"/>
  <c r="B3494" i="41"/>
  <c r="B3493" i="41"/>
  <c r="B3492" i="41"/>
  <c r="B3491" i="41"/>
  <c r="B3490" i="41"/>
  <c r="B3489" i="41"/>
  <c r="B3488" i="41"/>
  <c r="B3487" i="41"/>
  <c r="B3486" i="41"/>
  <c r="B3485" i="41"/>
  <c r="B3484" i="41"/>
  <c r="B3483" i="41"/>
  <c r="B3482" i="41"/>
  <c r="B3481" i="41"/>
  <c r="B3480" i="41"/>
  <c r="B3479" i="41"/>
  <c r="B3478" i="41"/>
  <c r="B3477" i="41"/>
  <c r="B3476" i="41"/>
  <c r="B3475" i="41"/>
  <c r="B3474" i="41"/>
  <c r="B3473" i="41"/>
  <c r="B3472" i="41"/>
  <c r="B3471" i="41"/>
  <c r="B3470" i="41"/>
  <c r="B3469" i="41"/>
  <c r="B3468" i="41"/>
  <c r="B3467" i="41"/>
  <c r="B3466" i="41"/>
  <c r="B3465" i="41"/>
  <c r="B3464" i="41"/>
  <c r="B3463" i="41"/>
  <c r="B3462" i="41"/>
  <c r="B3461" i="41"/>
  <c r="B3460" i="41"/>
  <c r="B3459" i="41"/>
  <c r="B3458" i="41"/>
  <c r="B3457" i="41"/>
  <c r="B3456" i="41"/>
  <c r="B3455" i="41"/>
  <c r="B3454" i="41"/>
  <c r="B3453" i="41"/>
  <c r="B3452" i="41"/>
  <c r="B3451" i="41"/>
  <c r="B3450" i="41"/>
  <c r="B3449" i="41"/>
  <c r="B3448" i="41"/>
  <c r="B3447" i="41"/>
  <c r="B3446" i="41"/>
  <c r="B3445" i="41"/>
  <c r="B3444" i="41"/>
  <c r="B3443" i="41"/>
  <c r="B3442" i="41"/>
  <c r="B3441" i="41"/>
  <c r="B3440" i="41"/>
  <c r="B3439" i="41"/>
  <c r="B3438" i="41"/>
  <c r="B3437" i="41"/>
  <c r="B3436" i="41"/>
  <c r="B3435" i="41"/>
  <c r="B3434" i="41"/>
  <c r="B3433" i="41"/>
  <c r="B3432" i="41"/>
  <c r="B3431" i="41"/>
  <c r="B3430" i="41"/>
  <c r="B3429" i="41"/>
  <c r="B3428" i="41"/>
  <c r="B3427" i="41"/>
  <c r="B3426" i="41"/>
  <c r="B3425" i="41"/>
  <c r="B3424" i="41"/>
  <c r="B3423" i="41"/>
  <c r="B3422" i="41"/>
  <c r="B3421" i="41"/>
  <c r="B3420" i="41"/>
  <c r="B3419" i="41"/>
  <c r="B3418" i="41"/>
  <c r="B3417" i="41"/>
  <c r="B3416" i="41"/>
  <c r="B3415" i="41"/>
  <c r="B3414" i="41"/>
  <c r="B3413" i="41"/>
  <c r="B3412" i="41"/>
  <c r="B3411" i="41"/>
  <c r="B3410" i="41"/>
  <c r="B3409" i="41"/>
  <c r="B3408" i="41"/>
  <c r="B3407" i="41"/>
  <c r="B3406" i="41"/>
  <c r="B3405" i="41"/>
  <c r="B3404" i="41"/>
  <c r="B3403" i="41"/>
  <c r="B3402" i="41"/>
  <c r="B3401" i="41"/>
  <c r="B3400" i="41"/>
  <c r="B3399" i="41"/>
  <c r="B3398" i="41"/>
  <c r="B3397" i="41"/>
  <c r="B3396" i="41"/>
  <c r="B3395" i="41"/>
  <c r="B3394" i="41"/>
  <c r="B3393" i="41"/>
  <c r="B3392" i="41"/>
  <c r="B3391" i="41"/>
  <c r="B3390" i="41"/>
  <c r="B3389" i="41"/>
  <c r="B3388" i="41"/>
  <c r="B3387" i="41"/>
  <c r="B3386" i="41"/>
  <c r="B3385" i="41"/>
  <c r="B3384" i="41"/>
  <c r="B3383" i="41"/>
  <c r="B3382" i="41"/>
  <c r="B3381" i="41"/>
  <c r="B3380" i="41"/>
  <c r="B3379" i="41"/>
  <c r="B3378" i="41"/>
  <c r="B3377" i="41"/>
  <c r="B3376" i="41"/>
  <c r="B3375" i="41"/>
  <c r="B3374" i="41"/>
  <c r="B3373" i="41"/>
  <c r="B3372" i="41"/>
  <c r="B3371" i="41"/>
  <c r="B3370" i="41"/>
  <c r="B3369" i="41"/>
  <c r="B3368" i="41"/>
  <c r="B3367" i="41"/>
  <c r="B3366" i="41"/>
  <c r="B3365" i="41"/>
  <c r="B3364" i="41"/>
  <c r="B3363" i="41"/>
  <c r="B3362" i="41"/>
  <c r="B3361" i="41"/>
  <c r="B3360" i="41"/>
  <c r="B3359" i="41"/>
  <c r="B3358" i="41"/>
  <c r="B3357" i="41"/>
  <c r="B3356" i="41"/>
  <c r="B3355" i="41"/>
  <c r="B3354" i="41"/>
  <c r="B3353" i="41"/>
  <c r="B3352" i="41"/>
  <c r="B3351" i="41"/>
  <c r="B3350" i="41"/>
  <c r="B3349" i="41"/>
  <c r="B3348" i="41"/>
  <c r="B3347" i="41"/>
  <c r="B3346" i="41"/>
  <c r="B3345" i="41"/>
  <c r="B3344" i="41"/>
  <c r="B3343" i="41"/>
  <c r="B3342" i="41"/>
  <c r="B3341" i="41"/>
  <c r="B3340" i="41"/>
  <c r="B3339" i="41"/>
  <c r="B3338" i="41"/>
  <c r="B3337" i="41"/>
  <c r="B3336" i="41"/>
  <c r="B3335" i="41"/>
  <c r="B3334" i="41"/>
  <c r="B3333" i="41"/>
  <c r="B3332" i="41"/>
  <c r="B3331" i="41"/>
  <c r="B3330" i="41"/>
  <c r="B3329" i="41"/>
  <c r="B3328" i="41"/>
  <c r="B3327" i="41"/>
  <c r="B3326" i="41"/>
  <c r="B3325" i="41"/>
  <c r="B3324" i="41"/>
  <c r="B3323" i="41"/>
  <c r="B3322" i="41"/>
  <c r="B3321" i="41"/>
  <c r="B3320" i="41"/>
  <c r="B3319" i="41"/>
  <c r="B3318" i="41"/>
  <c r="B3317" i="41"/>
  <c r="B3316" i="41"/>
  <c r="B3315" i="41"/>
  <c r="B3314" i="41"/>
  <c r="B3313" i="41"/>
  <c r="B3312" i="41"/>
  <c r="B3311" i="41"/>
  <c r="B3310" i="41"/>
  <c r="B3309" i="41"/>
  <c r="B3308" i="41"/>
  <c r="B3307" i="41"/>
  <c r="B3306" i="41"/>
  <c r="B3305" i="41"/>
  <c r="B3304" i="41"/>
  <c r="B3303" i="41"/>
  <c r="B3302" i="41"/>
  <c r="B3301" i="41"/>
  <c r="B3300" i="41"/>
  <c r="B3299" i="41"/>
  <c r="B3298" i="41"/>
  <c r="B3297" i="41"/>
  <c r="B3296" i="41"/>
  <c r="B3295" i="41"/>
  <c r="B3294" i="41"/>
  <c r="B3293" i="41"/>
  <c r="B3292" i="41"/>
  <c r="B3291" i="41"/>
  <c r="B3290" i="41"/>
  <c r="B3289" i="41"/>
  <c r="B3288" i="41"/>
  <c r="B3287" i="41"/>
  <c r="B3286" i="41"/>
  <c r="B3285" i="41"/>
  <c r="B3284" i="41"/>
  <c r="B3283" i="41"/>
  <c r="B3282" i="41"/>
  <c r="B3281" i="41"/>
  <c r="B3280" i="41"/>
  <c r="B3279" i="41"/>
  <c r="B3278" i="41"/>
  <c r="B3277" i="41"/>
  <c r="B3276" i="41"/>
  <c r="B3275" i="41"/>
  <c r="B3274" i="41"/>
  <c r="B3273" i="41"/>
  <c r="B3272" i="41"/>
  <c r="B3271" i="41"/>
  <c r="B3270" i="41"/>
  <c r="B3269" i="41"/>
  <c r="B3268" i="41"/>
  <c r="B3267" i="41"/>
  <c r="B3266" i="41"/>
  <c r="B3265" i="41"/>
  <c r="B3264" i="41"/>
  <c r="B3263" i="41"/>
  <c r="B3262" i="41"/>
  <c r="B3261" i="41"/>
  <c r="B3260" i="41"/>
  <c r="B3259" i="41"/>
  <c r="B3258" i="41"/>
  <c r="B3257" i="41"/>
  <c r="B3256" i="41"/>
  <c r="B3255" i="41"/>
  <c r="B3254" i="41"/>
  <c r="B3253" i="41"/>
  <c r="B3252" i="41"/>
  <c r="B3251" i="41"/>
  <c r="B3250" i="41"/>
  <c r="B3249" i="41"/>
  <c r="B3248" i="41"/>
  <c r="B3247" i="41"/>
  <c r="B3246" i="41"/>
  <c r="B3245" i="41"/>
  <c r="B3244" i="41"/>
  <c r="B3243" i="41"/>
  <c r="B3242" i="41"/>
  <c r="B3241" i="41"/>
  <c r="B3240" i="41"/>
  <c r="B3239" i="41"/>
  <c r="B3238" i="41"/>
  <c r="B3237" i="41"/>
  <c r="B3236" i="41"/>
  <c r="B3235" i="41"/>
  <c r="B3234" i="41"/>
  <c r="B3233" i="41"/>
  <c r="B3232" i="41"/>
  <c r="B3231" i="41"/>
  <c r="B3230" i="41"/>
  <c r="B3229" i="41"/>
  <c r="B3228" i="41"/>
  <c r="B3227" i="41"/>
  <c r="B3226" i="41"/>
  <c r="B3225" i="41"/>
  <c r="B3224" i="41"/>
  <c r="B3223" i="41"/>
  <c r="B3222" i="41"/>
  <c r="B3221" i="41"/>
  <c r="B3220" i="41"/>
  <c r="B3219" i="41"/>
  <c r="B3218" i="41"/>
  <c r="B3217" i="41"/>
  <c r="B3216" i="41"/>
  <c r="B3215" i="41"/>
  <c r="B3214" i="41"/>
  <c r="B3213" i="41"/>
  <c r="B3212" i="41"/>
  <c r="B3211" i="41"/>
  <c r="B3210" i="41"/>
  <c r="B3209" i="41"/>
  <c r="B3208" i="41"/>
  <c r="B3207" i="41"/>
  <c r="B3206" i="41"/>
  <c r="B3205" i="41"/>
  <c r="B3204" i="41"/>
  <c r="B3203" i="41"/>
  <c r="B3202" i="41"/>
  <c r="B3201" i="41"/>
  <c r="B3200" i="41"/>
  <c r="B3199" i="41"/>
  <c r="B3198" i="41"/>
  <c r="B3197" i="41"/>
  <c r="B3196" i="41"/>
  <c r="B3195" i="41"/>
  <c r="B3194" i="41"/>
  <c r="B3193" i="41"/>
  <c r="B3192" i="41"/>
  <c r="B3191" i="41"/>
  <c r="B3190" i="41"/>
  <c r="B3189" i="41"/>
  <c r="B3188" i="41"/>
  <c r="B3187" i="41"/>
  <c r="B3186" i="41"/>
  <c r="B3185" i="41"/>
  <c r="B3184" i="41"/>
  <c r="B3183" i="41"/>
  <c r="B3182" i="41"/>
  <c r="B3181" i="41"/>
  <c r="B3180" i="41"/>
  <c r="B3179" i="41"/>
  <c r="B3178" i="41"/>
  <c r="B3177" i="41"/>
  <c r="B3176" i="41"/>
  <c r="B3175" i="41"/>
  <c r="B3174" i="41"/>
  <c r="B3173" i="41"/>
  <c r="B3172" i="41"/>
  <c r="B3171" i="41"/>
  <c r="B3170" i="41"/>
  <c r="B3169" i="41"/>
  <c r="B3168" i="41"/>
  <c r="B3167" i="41"/>
  <c r="B3166" i="41"/>
  <c r="B3165" i="41"/>
  <c r="B3164" i="41"/>
  <c r="B3163" i="41"/>
  <c r="B3162" i="41"/>
  <c r="B3161" i="41"/>
  <c r="B3160" i="41"/>
  <c r="B3159" i="41"/>
  <c r="B3158" i="41"/>
  <c r="B3157" i="41"/>
  <c r="B3156" i="41"/>
  <c r="B3155" i="41"/>
  <c r="B3154" i="41"/>
  <c r="B3153" i="41"/>
  <c r="B3152" i="41"/>
  <c r="B3151" i="41"/>
  <c r="B3150" i="41"/>
  <c r="B3149" i="41"/>
  <c r="B3148" i="41"/>
  <c r="B3147" i="41"/>
  <c r="B3146" i="41"/>
  <c r="B3145" i="41"/>
  <c r="B3144" i="41"/>
  <c r="B3143" i="41"/>
  <c r="B3142" i="41"/>
  <c r="B3141" i="41"/>
  <c r="B3140" i="41"/>
  <c r="B3139" i="41"/>
  <c r="B3138" i="41"/>
  <c r="B3137" i="41"/>
  <c r="B3136" i="41"/>
  <c r="B3135" i="41"/>
  <c r="B3134" i="41"/>
  <c r="B3133" i="41"/>
  <c r="B3132" i="41"/>
  <c r="B3131" i="41"/>
  <c r="B3130" i="41"/>
  <c r="B3129" i="41"/>
  <c r="B3128" i="41"/>
  <c r="B3127" i="41"/>
  <c r="B3126" i="41"/>
  <c r="B3125" i="41"/>
  <c r="B3124" i="41"/>
  <c r="B3123" i="41"/>
  <c r="B3122" i="41"/>
  <c r="B3121" i="41"/>
  <c r="B3120" i="41"/>
  <c r="B3119" i="41"/>
  <c r="B3118" i="41"/>
  <c r="B3117" i="41"/>
  <c r="B3116" i="41"/>
  <c r="B3115" i="41"/>
  <c r="B3114" i="41"/>
  <c r="B3113" i="41"/>
  <c r="B3112" i="41"/>
  <c r="B3111" i="41"/>
  <c r="B3110" i="41"/>
  <c r="B3109" i="41"/>
  <c r="B3108" i="41"/>
  <c r="B3107" i="41"/>
  <c r="B3106" i="41"/>
  <c r="B3105" i="41"/>
  <c r="B3104" i="41"/>
  <c r="B3103" i="41"/>
  <c r="B3102" i="41"/>
  <c r="B3101" i="41"/>
  <c r="B3100" i="41"/>
  <c r="B3099" i="41"/>
  <c r="B3098" i="41"/>
  <c r="B3097" i="41"/>
  <c r="B3096" i="41"/>
  <c r="B3095" i="41"/>
  <c r="B3094" i="41"/>
  <c r="B3093" i="41"/>
  <c r="B3092" i="41"/>
  <c r="B3091" i="41"/>
  <c r="B3090" i="41"/>
  <c r="B3089" i="41"/>
  <c r="B3088" i="41"/>
  <c r="B3087" i="41"/>
  <c r="B3086" i="41"/>
  <c r="B3085" i="41"/>
  <c r="B3084" i="41"/>
  <c r="B3083" i="41"/>
  <c r="B3082" i="41"/>
  <c r="B3081" i="41"/>
  <c r="B3080" i="41"/>
  <c r="B3079" i="41"/>
  <c r="B3078" i="41"/>
  <c r="B3077" i="41"/>
  <c r="B3076" i="41"/>
  <c r="B3075" i="41"/>
  <c r="B3074" i="41"/>
  <c r="B3073" i="41"/>
  <c r="B3072" i="41"/>
  <c r="B3071" i="41"/>
  <c r="B3070" i="41"/>
  <c r="B3069" i="41"/>
  <c r="B3068" i="41"/>
  <c r="B3067" i="41"/>
  <c r="B3066" i="41"/>
  <c r="B3065" i="41"/>
  <c r="B3064" i="41"/>
  <c r="B3063" i="41"/>
  <c r="B3062" i="41"/>
  <c r="B3061" i="41"/>
  <c r="B3060" i="41"/>
  <c r="B3059" i="41"/>
  <c r="B3058" i="41"/>
  <c r="B3057" i="41"/>
  <c r="B3056" i="41"/>
  <c r="B3055" i="41"/>
  <c r="B3054" i="41"/>
  <c r="B3053" i="41"/>
  <c r="B3052" i="41"/>
  <c r="B3051" i="41"/>
  <c r="B3050" i="41"/>
  <c r="B3049" i="41"/>
  <c r="B3048" i="41"/>
  <c r="B3047" i="41"/>
  <c r="B3046" i="41"/>
  <c r="B3045" i="41"/>
  <c r="B3044" i="41"/>
  <c r="B3043" i="41"/>
  <c r="B3042" i="41"/>
  <c r="B3041" i="41"/>
  <c r="B3040" i="41"/>
  <c r="B3039" i="41"/>
  <c r="B3038" i="41"/>
  <c r="B3037" i="41"/>
  <c r="B3036" i="41"/>
  <c r="B3035" i="41"/>
  <c r="B3034" i="41"/>
  <c r="B3033" i="41"/>
  <c r="B3032" i="41"/>
  <c r="B3031" i="41"/>
  <c r="B3030" i="41"/>
  <c r="B3029" i="41"/>
  <c r="B3028" i="41"/>
  <c r="B3027" i="41"/>
  <c r="B3026" i="41"/>
  <c r="B3025" i="41"/>
  <c r="B3024" i="41"/>
  <c r="B3023" i="41"/>
  <c r="B3022" i="41"/>
  <c r="B3021" i="41"/>
  <c r="B3020" i="41"/>
  <c r="B3019" i="41"/>
  <c r="B3018" i="41"/>
  <c r="B3017" i="41"/>
  <c r="B3016" i="41"/>
  <c r="B3015" i="41"/>
  <c r="B3014" i="41"/>
  <c r="B3013" i="41"/>
  <c r="B3012" i="41"/>
  <c r="B3011" i="41"/>
  <c r="B3010" i="41"/>
  <c r="B3009" i="41"/>
  <c r="B3008" i="41"/>
  <c r="B3007" i="41"/>
  <c r="B3006" i="41"/>
  <c r="B3005" i="41"/>
  <c r="B3004" i="41"/>
  <c r="B3003" i="41"/>
  <c r="B3002" i="41"/>
  <c r="B3001" i="41"/>
  <c r="B3000" i="41"/>
  <c r="B2999" i="41"/>
  <c r="B2998" i="41"/>
  <c r="B2997" i="41"/>
  <c r="B2996" i="41"/>
  <c r="B2995" i="41"/>
  <c r="B2994" i="41"/>
  <c r="B2993" i="41"/>
  <c r="B2992" i="41"/>
  <c r="B2991" i="41"/>
  <c r="B2990" i="41"/>
  <c r="B2989" i="41"/>
  <c r="B2988" i="41"/>
  <c r="B2987" i="41"/>
  <c r="B2986" i="41"/>
  <c r="B2985" i="41"/>
  <c r="B2984" i="41"/>
  <c r="B2983" i="41"/>
  <c r="B2982" i="41"/>
  <c r="B2981" i="41"/>
  <c r="B2980" i="41"/>
  <c r="B2979" i="41"/>
  <c r="B2978" i="41"/>
  <c r="B2977" i="41"/>
  <c r="B2976" i="41"/>
  <c r="B2975" i="41"/>
  <c r="B2974" i="41"/>
  <c r="B2973" i="41"/>
  <c r="B2972" i="41"/>
  <c r="B2971" i="41"/>
  <c r="B2970" i="41"/>
  <c r="B2969" i="41"/>
  <c r="B2968" i="41"/>
  <c r="B2967" i="41"/>
  <c r="B2966" i="41"/>
  <c r="B2965" i="41"/>
  <c r="B2964" i="41"/>
  <c r="B2963" i="41"/>
  <c r="B2962" i="41"/>
  <c r="B2961" i="41"/>
  <c r="B2960" i="41"/>
  <c r="B2959" i="41"/>
  <c r="B2958" i="41"/>
  <c r="B2957" i="41"/>
  <c r="B2956" i="41"/>
  <c r="B2955" i="41"/>
  <c r="B2954" i="41"/>
  <c r="B2953" i="41"/>
  <c r="B2952" i="41"/>
  <c r="B2951" i="41"/>
  <c r="B2950" i="41"/>
  <c r="B2949" i="41"/>
  <c r="B2948" i="41"/>
  <c r="B2947" i="41"/>
  <c r="B2946" i="41"/>
  <c r="B2945" i="41"/>
  <c r="B2944" i="41"/>
  <c r="B2943" i="41"/>
  <c r="B2942" i="41"/>
  <c r="B2941" i="41"/>
  <c r="B2940" i="41"/>
  <c r="B2939" i="41"/>
  <c r="B2938" i="41"/>
  <c r="B2937" i="41"/>
  <c r="B2936" i="41"/>
  <c r="B2935" i="41"/>
  <c r="B2934" i="41"/>
  <c r="B2933" i="41"/>
  <c r="B2932" i="41"/>
  <c r="B2931" i="41"/>
  <c r="B2930" i="41"/>
  <c r="B2929" i="41"/>
  <c r="B2928" i="41"/>
  <c r="B2927" i="41"/>
  <c r="B2926" i="41"/>
  <c r="B2925" i="41"/>
  <c r="B2924" i="41"/>
  <c r="B2923" i="41"/>
  <c r="B2922" i="41"/>
  <c r="B2921" i="41"/>
  <c r="B2920" i="41"/>
  <c r="B2919" i="41"/>
  <c r="B2918" i="41"/>
  <c r="B2917" i="41"/>
  <c r="B2916" i="41"/>
  <c r="B2915" i="41"/>
  <c r="B2914" i="41"/>
  <c r="B2913" i="41"/>
  <c r="B2912" i="41"/>
  <c r="B2911" i="41"/>
  <c r="B2910" i="41"/>
  <c r="B2909" i="41"/>
  <c r="B2908" i="41"/>
  <c r="B2907" i="41"/>
  <c r="B2906" i="41"/>
  <c r="B2905" i="41"/>
  <c r="B2904" i="41"/>
  <c r="B2903" i="41"/>
  <c r="B2902" i="41"/>
  <c r="B2901" i="41"/>
  <c r="B2900" i="41"/>
  <c r="B2899" i="41"/>
  <c r="B2898" i="41"/>
  <c r="B2897" i="41"/>
  <c r="B2896" i="41"/>
  <c r="B2895" i="41"/>
  <c r="B2894" i="41"/>
  <c r="B2893" i="41"/>
  <c r="B2892" i="41"/>
  <c r="B2891" i="41"/>
  <c r="B2890" i="41"/>
  <c r="B2889" i="41"/>
  <c r="B2888" i="41"/>
  <c r="B2887" i="41"/>
  <c r="B2886" i="41"/>
  <c r="B2885" i="41"/>
  <c r="B2884" i="41"/>
  <c r="B2883" i="41"/>
  <c r="B2882" i="41"/>
  <c r="B2881" i="41"/>
  <c r="B2880" i="41"/>
  <c r="B2879" i="41"/>
  <c r="B2878" i="41"/>
  <c r="B2877" i="41"/>
  <c r="B2876" i="41"/>
  <c r="B2875" i="41"/>
  <c r="B2874" i="41"/>
  <c r="B2873" i="41"/>
  <c r="B2872" i="41"/>
  <c r="B2871" i="41"/>
  <c r="B2870" i="41"/>
  <c r="B2869" i="41"/>
  <c r="B2868" i="41"/>
  <c r="B2867" i="41"/>
  <c r="B2866" i="41"/>
  <c r="B2865" i="41"/>
  <c r="B2864" i="41"/>
  <c r="B2863" i="41"/>
  <c r="B2862" i="41"/>
  <c r="B2861" i="41"/>
  <c r="B2860" i="41"/>
  <c r="B2859" i="41"/>
  <c r="B2858" i="41"/>
  <c r="B2857" i="41"/>
  <c r="B2856" i="41"/>
  <c r="B2855" i="41"/>
  <c r="B2854" i="41"/>
  <c r="B2853" i="41"/>
  <c r="B2852" i="41"/>
  <c r="B2851" i="41"/>
  <c r="B2850" i="41"/>
  <c r="B2849" i="41"/>
  <c r="B2848" i="41"/>
  <c r="B2847" i="41"/>
  <c r="B2846" i="41"/>
  <c r="B2845" i="41"/>
  <c r="B2844" i="41"/>
  <c r="B2843" i="41"/>
  <c r="B2842" i="41"/>
  <c r="B2841" i="41"/>
  <c r="B2840" i="41"/>
  <c r="B2839" i="41"/>
  <c r="B2838" i="41"/>
  <c r="B2837" i="41"/>
  <c r="B2836" i="41"/>
  <c r="B2835" i="41"/>
  <c r="B2834" i="41"/>
  <c r="B2833" i="41"/>
  <c r="B2832" i="41"/>
  <c r="B2831" i="41"/>
  <c r="B2830" i="41"/>
  <c r="B2829" i="41"/>
  <c r="B2828" i="41"/>
  <c r="B2827" i="41"/>
  <c r="B2826" i="41"/>
  <c r="B2825" i="41"/>
  <c r="B2824" i="41"/>
  <c r="B2823" i="41"/>
  <c r="B2822" i="41"/>
  <c r="B2821" i="41"/>
  <c r="B2820" i="41"/>
  <c r="B2819" i="41"/>
  <c r="B2818" i="41"/>
  <c r="B2817" i="41"/>
  <c r="B2816" i="41"/>
  <c r="B2815" i="41"/>
  <c r="B2814" i="41"/>
  <c r="B2813" i="41"/>
  <c r="B2812" i="41"/>
  <c r="B2811" i="41"/>
  <c r="B2810" i="41"/>
  <c r="B2809" i="41"/>
  <c r="B2808" i="41"/>
  <c r="B2807" i="41"/>
  <c r="B2806" i="41"/>
  <c r="B2805" i="41"/>
  <c r="B2804" i="41"/>
  <c r="B2803" i="41"/>
  <c r="B2802" i="41"/>
  <c r="B2801" i="41"/>
  <c r="B2800" i="41"/>
  <c r="B2799" i="41"/>
  <c r="B2798" i="41"/>
  <c r="B2797" i="41"/>
  <c r="B2796" i="41"/>
  <c r="B2795" i="41"/>
  <c r="B2794" i="41"/>
  <c r="B2793" i="41"/>
  <c r="B2792" i="41"/>
  <c r="B2791" i="41"/>
  <c r="B2790" i="41"/>
  <c r="B2789" i="41"/>
  <c r="B2788" i="41"/>
  <c r="B2787" i="41"/>
  <c r="B2786" i="41"/>
  <c r="B2785" i="41"/>
  <c r="B2784" i="41"/>
  <c r="B2783" i="41"/>
  <c r="B2782" i="41"/>
  <c r="B2781" i="41"/>
  <c r="B2780" i="41"/>
  <c r="B2779" i="41"/>
  <c r="B2778" i="41"/>
  <c r="B2777" i="41"/>
  <c r="B2776" i="41"/>
  <c r="B2775" i="41"/>
  <c r="B2774" i="41"/>
  <c r="B2773" i="41"/>
  <c r="B2772" i="41"/>
  <c r="B2771" i="41"/>
  <c r="B2770" i="41"/>
  <c r="B2769" i="41"/>
  <c r="B2768" i="41"/>
  <c r="B2767" i="41"/>
  <c r="B2766" i="41"/>
  <c r="B2765" i="41"/>
  <c r="B2764" i="41"/>
  <c r="B2763" i="41"/>
  <c r="B2762" i="41"/>
  <c r="B2761" i="41"/>
  <c r="B2760" i="41"/>
  <c r="B2759" i="41"/>
  <c r="B2758" i="41"/>
  <c r="B2757" i="41"/>
  <c r="B2756" i="41"/>
  <c r="B2755" i="41"/>
  <c r="B2754" i="41"/>
  <c r="B2753" i="41"/>
  <c r="B2752" i="41"/>
  <c r="B2751" i="41"/>
  <c r="B2750" i="41"/>
  <c r="B2749" i="41"/>
  <c r="B2748" i="41"/>
  <c r="B2747" i="41"/>
  <c r="B2746" i="41"/>
  <c r="B2745" i="41"/>
  <c r="B2744" i="41"/>
  <c r="B2743" i="41"/>
  <c r="B2742" i="41"/>
  <c r="B2741" i="41"/>
  <c r="B2740" i="41"/>
  <c r="B2739" i="41"/>
  <c r="B2738" i="41"/>
  <c r="B2737" i="41"/>
  <c r="B2736" i="41"/>
  <c r="B2735" i="41"/>
  <c r="B2734" i="41"/>
  <c r="B2733" i="41"/>
  <c r="B2732" i="41"/>
  <c r="B2731" i="41"/>
  <c r="B2730" i="41"/>
  <c r="B2729" i="41"/>
  <c r="B2728" i="41"/>
  <c r="B2727" i="41"/>
  <c r="B2726" i="41"/>
  <c r="B2725" i="41"/>
  <c r="B2724" i="41"/>
  <c r="B2723" i="41"/>
  <c r="B2722" i="41"/>
  <c r="B2721" i="41"/>
  <c r="B2720" i="41"/>
  <c r="B2719" i="41"/>
  <c r="B2718" i="41"/>
  <c r="B2717" i="41"/>
  <c r="B2716" i="41"/>
  <c r="B2715" i="41"/>
  <c r="B2714" i="41"/>
  <c r="B2713" i="41"/>
  <c r="B2712" i="41"/>
  <c r="B2711" i="41"/>
  <c r="B2710" i="41"/>
  <c r="B2709" i="41"/>
  <c r="B2708" i="41"/>
  <c r="B2707" i="41"/>
  <c r="B2706" i="41"/>
  <c r="B2705" i="41"/>
  <c r="B2704" i="41"/>
  <c r="B2703" i="41"/>
  <c r="B2702" i="41"/>
  <c r="B2701" i="41"/>
  <c r="B2700" i="41"/>
  <c r="B2699" i="41"/>
  <c r="B2698" i="41"/>
  <c r="B2697" i="41"/>
  <c r="B2696" i="41"/>
  <c r="B2695" i="41"/>
  <c r="B2694" i="41"/>
  <c r="B2693" i="41"/>
  <c r="B2692" i="41"/>
  <c r="B2691" i="41"/>
  <c r="B2690" i="41"/>
  <c r="B2689" i="41"/>
  <c r="B2688" i="41"/>
  <c r="B2687" i="41"/>
  <c r="B2686" i="41"/>
  <c r="B2685" i="41"/>
  <c r="B2684" i="41"/>
  <c r="B2683" i="41"/>
  <c r="B2682" i="41"/>
  <c r="B2681" i="41"/>
  <c r="B2680" i="41"/>
  <c r="B2679" i="41"/>
  <c r="B2678" i="41"/>
  <c r="B2677" i="41"/>
  <c r="B2676" i="41"/>
  <c r="B2675" i="41"/>
  <c r="B2674" i="41"/>
  <c r="B2673" i="41"/>
  <c r="B2672" i="41"/>
  <c r="B2671" i="41"/>
  <c r="B2670" i="41"/>
  <c r="B2669" i="41"/>
  <c r="B2668" i="41"/>
  <c r="B2667" i="41"/>
  <c r="B2666" i="41"/>
  <c r="B2665" i="41"/>
  <c r="B2664" i="41"/>
  <c r="B2663" i="41"/>
  <c r="B2662" i="41"/>
  <c r="B2661" i="41"/>
  <c r="B2660" i="41"/>
  <c r="B2659" i="41"/>
  <c r="B2658" i="41"/>
  <c r="B2657" i="41"/>
  <c r="B2656" i="41"/>
  <c r="B2655" i="41"/>
  <c r="B2654" i="41"/>
  <c r="B2653" i="41"/>
  <c r="B2652" i="41"/>
  <c r="B2651" i="41"/>
  <c r="B2650" i="41"/>
  <c r="B2649" i="41"/>
  <c r="B2648" i="41"/>
  <c r="B2647" i="41"/>
  <c r="B2646" i="41"/>
  <c r="B2645" i="41"/>
  <c r="B2644" i="41"/>
  <c r="B2643" i="41"/>
  <c r="B2642" i="41"/>
  <c r="B2641" i="41"/>
  <c r="B2640" i="41"/>
  <c r="B2639" i="41"/>
  <c r="B2638" i="41"/>
  <c r="B2637" i="41"/>
  <c r="B2636" i="41"/>
  <c r="B2635" i="41"/>
  <c r="B2634" i="41"/>
  <c r="B2633" i="41"/>
  <c r="B2632" i="41"/>
  <c r="B2631" i="41"/>
  <c r="B2630" i="41"/>
  <c r="B2629" i="41"/>
  <c r="B2628" i="41"/>
  <c r="B2627" i="41"/>
  <c r="B2626" i="41"/>
  <c r="B2625" i="41"/>
  <c r="B2624" i="41"/>
  <c r="B2623" i="41"/>
  <c r="B2622" i="41"/>
  <c r="B2621" i="41"/>
  <c r="B2620" i="41"/>
  <c r="B2619" i="41"/>
  <c r="B2618" i="41"/>
  <c r="B2617" i="41"/>
  <c r="B2616" i="41"/>
  <c r="B2615" i="41"/>
  <c r="B2614" i="41"/>
  <c r="B2613" i="41"/>
  <c r="B2612" i="41"/>
  <c r="B2611" i="41"/>
  <c r="B2610" i="41"/>
  <c r="B2609" i="41"/>
  <c r="B2608" i="41"/>
  <c r="B2607" i="41"/>
  <c r="B2606" i="41"/>
  <c r="B2605" i="41"/>
  <c r="B2604" i="41"/>
  <c r="B2603" i="41"/>
  <c r="B2602" i="41"/>
  <c r="B2601" i="41"/>
  <c r="B2600" i="41"/>
  <c r="B2599" i="41"/>
  <c r="B2598" i="41"/>
  <c r="B2597" i="41"/>
  <c r="B2596" i="41"/>
  <c r="B2595" i="41"/>
  <c r="B2594" i="41"/>
  <c r="B2593" i="41"/>
  <c r="B2592" i="41"/>
  <c r="B2591" i="41"/>
  <c r="B2590" i="41"/>
  <c r="B2589" i="41"/>
  <c r="B2588" i="41"/>
  <c r="B2587" i="41"/>
  <c r="B2586" i="41"/>
  <c r="B2585" i="41"/>
  <c r="B2584" i="41"/>
  <c r="B2583" i="41"/>
  <c r="B2582" i="41"/>
  <c r="B2581" i="41"/>
  <c r="B2580" i="41"/>
  <c r="B2579" i="41"/>
  <c r="B2578" i="41"/>
  <c r="B2577" i="41"/>
  <c r="B2576" i="41"/>
  <c r="B2575" i="41"/>
  <c r="B2574" i="41"/>
  <c r="B2573" i="41"/>
  <c r="B2572" i="41"/>
  <c r="B2571" i="41"/>
  <c r="B2570" i="41"/>
  <c r="B2569" i="41"/>
  <c r="B2568" i="41"/>
  <c r="B2567" i="41"/>
  <c r="B2566" i="41"/>
  <c r="B2565" i="41"/>
  <c r="B2564" i="41"/>
  <c r="B2563" i="41"/>
  <c r="B2562" i="41"/>
  <c r="B2561" i="41"/>
  <c r="B2560" i="41"/>
  <c r="B2559" i="41"/>
  <c r="B2558" i="41"/>
  <c r="B2557" i="41"/>
  <c r="B2556" i="41"/>
  <c r="B2555" i="41"/>
  <c r="B2554" i="41"/>
  <c r="B2553" i="41"/>
  <c r="B2552" i="41"/>
  <c r="B2551" i="41"/>
  <c r="B2550" i="41"/>
  <c r="B2549" i="41"/>
  <c r="B2548" i="41"/>
  <c r="B2547" i="41"/>
  <c r="B2546" i="41"/>
  <c r="B2545" i="41"/>
  <c r="B2544" i="41"/>
  <c r="B2543" i="41"/>
  <c r="B2542" i="41"/>
  <c r="B2541" i="41"/>
  <c r="B2540" i="41"/>
  <c r="B2539" i="41"/>
  <c r="B2538" i="41"/>
  <c r="B2537" i="41"/>
  <c r="B2536" i="41"/>
  <c r="B2535" i="41"/>
  <c r="B2534" i="41"/>
  <c r="B2533" i="41"/>
  <c r="B2532" i="41"/>
  <c r="B2531" i="41"/>
  <c r="B2530" i="41"/>
  <c r="B2529" i="41"/>
  <c r="B2528" i="41"/>
  <c r="B2527" i="41"/>
  <c r="B2526" i="41"/>
  <c r="B2525" i="41"/>
  <c r="B2524" i="41"/>
  <c r="B2523" i="41"/>
  <c r="B2522" i="41"/>
  <c r="B2521" i="41"/>
  <c r="B2520" i="41"/>
  <c r="B2519" i="41"/>
  <c r="B2518" i="41"/>
  <c r="B2517" i="41"/>
  <c r="B2516" i="41"/>
  <c r="B2515" i="41"/>
  <c r="B2514" i="41"/>
  <c r="B2513" i="41"/>
  <c r="B2512" i="41"/>
  <c r="B2511" i="41"/>
  <c r="B2510" i="41"/>
  <c r="B2509" i="41"/>
  <c r="B2508" i="41"/>
  <c r="B2507" i="41"/>
  <c r="B2506" i="41"/>
  <c r="B2505" i="41"/>
  <c r="B2504" i="41"/>
  <c r="B2503" i="41"/>
  <c r="B2502" i="41"/>
  <c r="B2501" i="41"/>
  <c r="B2500" i="41"/>
  <c r="B2499" i="41"/>
  <c r="B2498" i="41"/>
  <c r="B2497" i="41"/>
  <c r="B2496" i="41"/>
  <c r="B2495" i="41"/>
  <c r="B2494" i="41"/>
  <c r="B2493" i="41"/>
  <c r="B2492" i="41"/>
  <c r="B2491" i="41"/>
  <c r="B2490" i="41"/>
  <c r="B2489" i="41"/>
  <c r="B2488" i="41"/>
  <c r="B2487" i="41"/>
  <c r="B2486" i="41"/>
  <c r="B2485" i="41"/>
  <c r="B2484" i="41"/>
  <c r="B2483" i="41"/>
  <c r="B2482" i="41"/>
  <c r="B2481" i="41"/>
  <c r="B2480" i="41"/>
  <c r="B2479" i="41"/>
  <c r="B2478" i="41"/>
  <c r="B2477" i="41"/>
  <c r="B2476" i="41"/>
  <c r="B2475" i="41"/>
  <c r="B2474" i="41"/>
  <c r="B2473" i="41"/>
  <c r="B2472" i="41"/>
  <c r="B2471" i="41"/>
  <c r="B2470" i="41"/>
  <c r="B2469" i="41"/>
  <c r="B2468" i="41"/>
  <c r="B2467" i="41"/>
  <c r="B2466" i="41"/>
  <c r="B2465" i="41"/>
  <c r="B2464" i="41"/>
  <c r="B2463" i="41"/>
  <c r="B2462" i="41"/>
  <c r="B2461" i="41"/>
  <c r="B2460" i="41"/>
  <c r="B2459" i="41"/>
  <c r="B2458" i="41"/>
  <c r="B2457" i="41"/>
  <c r="B2456" i="41"/>
  <c r="B2455" i="41"/>
  <c r="B2454" i="41"/>
  <c r="B2453" i="41"/>
  <c r="B2452" i="41"/>
  <c r="B2451" i="41"/>
  <c r="B2450" i="41"/>
  <c r="B2449" i="41"/>
  <c r="B2448" i="41"/>
  <c r="B2447" i="41"/>
  <c r="B2446" i="41"/>
  <c r="B2445" i="41"/>
  <c r="B2444" i="41"/>
  <c r="B2443" i="41"/>
  <c r="B2442" i="41"/>
  <c r="B2441" i="41"/>
  <c r="B2440" i="41"/>
  <c r="B2439" i="41"/>
  <c r="B2438" i="41"/>
  <c r="B2437" i="41"/>
  <c r="B2436" i="41"/>
  <c r="B2435" i="41"/>
  <c r="B2434" i="41"/>
  <c r="B2433" i="41"/>
  <c r="B2432" i="41"/>
  <c r="B2431" i="41"/>
  <c r="B2430" i="41"/>
  <c r="B2429" i="41"/>
  <c r="B2428" i="41"/>
  <c r="B2427" i="41"/>
  <c r="B2426" i="41"/>
  <c r="B2425" i="41"/>
  <c r="B2424" i="41"/>
  <c r="B2423" i="41"/>
  <c r="B2422" i="41"/>
  <c r="B2421" i="41"/>
  <c r="B2420" i="41"/>
  <c r="B2419" i="41"/>
  <c r="B2418" i="41"/>
  <c r="B2417" i="41"/>
  <c r="B2416" i="41"/>
  <c r="B2415" i="41"/>
  <c r="B2414" i="41"/>
  <c r="B2413" i="41"/>
  <c r="B2412" i="41"/>
  <c r="B2411" i="41"/>
  <c r="B2410" i="41"/>
  <c r="B2409" i="41"/>
  <c r="B2408" i="41"/>
  <c r="B2407" i="41"/>
  <c r="B2406" i="41"/>
  <c r="B2405" i="41"/>
  <c r="B2404" i="41"/>
  <c r="B2403" i="41"/>
  <c r="B2402" i="41"/>
  <c r="B2401" i="41"/>
  <c r="B2400" i="41"/>
  <c r="B2399" i="41"/>
  <c r="B2398" i="41"/>
  <c r="B2397" i="41"/>
  <c r="B2396" i="41"/>
  <c r="B2395" i="41"/>
  <c r="B2394" i="41"/>
  <c r="B2393" i="41"/>
  <c r="B2392" i="41"/>
  <c r="B2391" i="41"/>
  <c r="B2390" i="41"/>
  <c r="B2389" i="41"/>
  <c r="B2388" i="41"/>
  <c r="B2387" i="41"/>
  <c r="B2386" i="41"/>
  <c r="B2385" i="41"/>
  <c r="B2384" i="41"/>
  <c r="B2383" i="41"/>
  <c r="B2382" i="41"/>
  <c r="B2381" i="41"/>
  <c r="B2380" i="41"/>
  <c r="B2379" i="41"/>
  <c r="B2378" i="41"/>
  <c r="B2377" i="41"/>
  <c r="B2376" i="41"/>
  <c r="B2375" i="41"/>
  <c r="B2374" i="41"/>
  <c r="B2373" i="41"/>
  <c r="B2372" i="41"/>
  <c r="B2371" i="41"/>
  <c r="B2370" i="41"/>
  <c r="B2369" i="41"/>
  <c r="B2368" i="41"/>
  <c r="B2367" i="41"/>
  <c r="B2366" i="41"/>
  <c r="B2365" i="41"/>
  <c r="B2364" i="41"/>
  <c r="B2363" i="41"/>
  <c r="B2362" i="41"/>
  <c r="B2361" i="41"/>
  <c r="B2360" i="41"/>
  <c r="B2359" i="41"/>
  <c r="B2358" i="41"/>
  <c r="B2357" i="41"/>
  <c r="B2356" i="41"/>
  <c r="B2355" i="41"/>
  <c r="B2354" i="41"/>
  <c r="B2353" i="41"/>
  <c r="B2352" i="41"/>
  <c r="B2351" i="41"/>
  <c r="B2350" i="41"/>
  <c r="B2349" i="41"/>
  <c r="B2348" i="41"/>
  <c r="B2347" i="41"/>
  <c r="B2346" i="41"/>
  <c r="B2345" i="41"/>
  <c r="B2344" i="41"/>
  <c r="B2343" i="41"/>
  <c r="B2342" i="41"/>
  <c r="B2341" i="41"/>
  <c r="B2340" i="41"/>
  <c r="B2339" i="41"/>
  <c r="B2338" i="41"/>
  <c r="B2337" i="41"/>
  <c r="B2336" i="41"/>
  <c r="B2335" i="41"/>
  <c r="B2334" i="41"/>
  <c r="B2333" i="41"/>
  <c r="B2332" i="41"/>
  <c r="B2331" i="41"/>
  <c r="B2330" i="41"/>
  <c r="B2329" i="41"/>
  <c r="B2328" i="41"/>
  <c r="B2327" i="41"/>
  <c r="B2326" i="41"/>
  <c r="B2325" i="41"/>
  <c r="B2324" i="41"/>
  <c r="B2323" i="41"/>
  <c r="B2322" i="41"/>
  <c r="B2321" i="41"/>
  <c r="B2320" i="41"/>
  <c r="B2319" i="41"/>
  <c r="B2318" i="41"/>
  <c r="B2317" i="41"/>
  <c r="B2316" i="41"/>
  <c r="B2315" i="41"/>
  <c r="B2314" i="41"/>
  <c r="B2313" i="41"/>
  <c r="B2312" i="41"/>
  <c r="B2311" i="41"/>
  <c r="B2310" i="41"/>
  <c r="B2309" i="41"/>
  <c r="B2308" i="41"/>
  <c r="B2307" i="41"/>
  <c r="B2306" i="41"/>
  <c r="B2305" i="41"/>
  <c r="B2304" i="41"/>
  <c r="B2303" i="41"/>
  <c r="B2302" i="41"/>
  <c r="B2301" i="41"/>
  <c r="B2300" i="41"/>
  <c r="B2299" i="41"/>
  <c r="B2298" i="41"/>
  <c r="B2297" i="41"/>
  <c r="B2296" i="41"/>
  <c r="B2295" i="41"/>
  <c r="B2294" i="41"/>
  <c r="B2293" i="41"/>
  <c r="B2292" i="41"/>
  <c r="B2291" i="41"/>
  <c r="B2290" i="41"/>
  <c r="B2289" i="41"/>
  <c r="B2288" i="41"/>
  <c r="B2287" i="41"/>
  <c r="B2286" i="41"/>
  <c r="B2285" i="41"/>
  <c r="B2284" i="41"/>
  <c r="B2283" i="41"/>
  <c r="B2282" i="41"/>
  <c r="B2281" i="41"/>
  <c r="B2280" i="41"/>
  <c r="B2279" i="41"/>
  <c r="B2278" i="41"/>
  <c r="B2277" i="41"/>
  <c r="B2276" i="41"/>
  <c r="B2275" i="41"/>
  <c r="B2274" i="41"/>
  <c r="B2273" i="41"/>
  <c r="B2272" i="41"/>
  <c r="B2271" i="41"/>
  <c r="B2270" i="41"/>
  <c r="B2269" i="41"/>
  <c r="B2268" i="41"/>
  <c r="B2267" i="41"/>
  <c r="B2266" i="41"/>
  <c r="B2265" i="41"/>
  <c r="B2264" i="41"/>
  <c r="B2263" i="41"/>
  <c r="B2262" i="41"/>
  <c r="B2261" i="41"/>
  <c r="B2260" i="41"/>
  <c r="B2259" i="41"/>
  <c r="B2258" i="41"/>
  <c r="B2257" i="41"/>
  <c r="B2256" i="41"/>
  <c r="B2255" i="41"/>
  <c r="B2254" i="41"/>
  <c r="B2253" i="41"/>
  <c r="B2252" i="41"/>
  <c r="B2251" i="41"/>
  <c r="B2250" i="41"/>
  <c r="B2249" i="41"/>
  <c r="B2248" i="41"/>
  <c r="B2247" i="41"/>
  <c r="B2246" i="41"/>
  <c r="B2245" i="41"/>
  <c r="B2244" i="41"/>
  <c r="B2243" i="41"/>
  <c r="B2242" i="41"/>
  <c r="B2241" i="41"/>
  <c r="B2240" i="41"/>
  <c r="B2239" i="41"/>
  <c r="B2238" i="41"/>
  <c r="B2237" i="41"/>
  <c r="B2236" i="41"/>
  <c r="B2235" i="41"/>
  <c r="B2234" i="41"/>
  <c r="B2233" i="41"/>
  <c r="B2232" i="41"/>
  <c r="B2231" i="41"/>
  <c r="B2230" i="41"/>
  <c r="B2229" i="41"/>
  <c r="B2228" i="41"/>
  <c r="B2227" i="41"/>
  <c r="B2226" i="41"/>
  <c r="B2225" i="41"/>
  <c r="B2224" i="41"/>
  <c r="B2223" i="41"/>
  <c r="B2222" i="41"/>
  <c r="B2221" i="41"/>
  <c r="B2220" i="41"/>
  <c r="B2219" i="41"/>
  <c r="B2218" i="41"/>
  <c r="B2217" i="41"/>
  <c r="B2216" i="41"/>
  <c r="B2215" i="41"/>
  <c r="B2214" i="41"/>
  <c r="B2213" i="41"/>
  <c r="B2212" i="41"/>
  <c r="B2211" i="41"/>
  <c r="B2210" i="41"/>
  <c r="B2209" i="41"/>
  <c r="B2208" i="41"/>
  <c r="B2207" i="41"/>
  <c r="B2206" i="41"/>
  <c r="B2205" i="41"/>
  <c r="B2204" i="41"/>
  <c r="B2203" i="41"/>
  <c r="B2202" i="41"/>
  <c r="B2201" i="41"/>
  <c r="B2200" i="41"/>
  <c r="B2199" i="41"/>
  <c r="B2198" i="41"/>
  <c r="B2197" i="41"/>
  <c r="B2196" i="41"/>
  <c r="B2195" i="41"/>
  <c r="B2194" i="41"/>
  <c r="B2193" i="41"/>
  <c r="B2192" i="41"/>
  <c r="B2191" i="41"/>
  <c r="B2190" i="41"/>
  <c r="B2189" i="41"/>
  <c r="B2188" i="41"/>
  <c r="B2187" i="41"/>
  <c r="B2186" i="41"/>
  <c r="B2185" i="41"/>
  <c r="B2184" i="41"/>
  <c r="B2183" i="41"/>
  <c r="B2182" i="41"/>
  <c r="B2181" i="41"/>
  <c r="B2180" i="41"/>
  <c r="B2179" i="41"/>
  <c r="B2178" i="41"/>
  <c r="B2177" i="41"/>
  <c r="B2176" i="41"/>
  <c r="B2175" i="41"/>
  <c r="B2174" i="41"/>
  <c r="B2173" i="41"/>
  <c r="B2172" i="41"/>
  <c r="B2171" i="41"/>
  <c r="B2170" i="41"/>
  <c r="B2169" i="41"/>
  <c r="B2168" i="41"/>
  <c r="B2167" i="41"/>
  <c r="B2166" i="41"/>
  <c r="B2165" i="41"/>
  <c r="B2164" i="41"/>
  <c r="B2163" i="41"/>
  <c r="B2162" i="41"/>
  <c r="B2161" i="41"/>
  <c r="B2160" i="41"/>
  <c r="B2159" i="41"/>
  <c r="B2158" i="41"/>
  <c r="B2157" i="41"/>
  <c r="B2156" i="41"/>
  <c r="B2155" i="41"/>
  <c r="B2154" i="41"/>
  <c r="B2153" i="41"/>
  <c r="B2152" i="41"/>
  <c r="B2151" i="41"/>
  <c r="B2150" i="41"/>
  <c r="B2149" i="41"/>
  <c r="B2148" i="41"/>
  <c r="B2147" i="41"/>
  <c r="B2146" i="41"/>
  <c r="B2145" i="41"/>
  <c r="B2144" i="41"/>
  <c r="B2143" i="41"/>
  <c r="B2142" i="41"/>
  <c r="B2141" i="41"/>
  <c r="B2140" i="41"/>
  <c r="B2139" i="41"/>
  <c r="B2138" i="41"/>
  <c r="B2137" i="41"/>
  <c r="B2136" i="41"/>
  <c r="B2135" i="41"/>
  <c r="B2134" i="41"/>
  <c r="B2133" i="41"/>
  <c r="B2132" i="41"/>
  <c r="B2131" i="41"/>
  <c r="B2130" i="41"/>
  <c r="B2129" i="41"/>
  <c r="B2128" i="41"/>
  <c r="B2127" i="41"/>
  <c r="B2126" i="41"/>
  <c r="B2125" i="41"/>
  <c r="B2124" i="41"/>
  <c r="B2123" i="41"/>
  <c r="B2122" i="41"/>
  <c r="B2121" i="41"/>
  <c r="B2120" i="41"/>
  <c r="B2119" i="41"/>
  <c r="B2118" i="41"/>
  <c r="B2117" i="41"/>
  <c r="B2116" i="41"/>
  <c r="B2115" i="41"/>
  <c r="B2114" i="41"/>
  <c r="B2113" i="41"/>
  <c r="B2112" i="41"/>
  <c r="B2111" i="41"/>
  <c r="B2110" i="41"/>
  <c r="B2109" i="41"/>
  <c r="B2108" i="41"/>
  <c r="B2107" i="41"/>
  <c r="B2106" i="41"/>
  <c r="B2105" i="41"/>
  <c r="B2104" i="41"/>
  <c r="B2103" i="41"/>
  <c r="B2102" i="41"/>
  <c r="B2101" i="41"/>
  <c r="B2100" i="41"/>
  <c r="B2099" i="41"/>
  <c r="B2098" i="41"/>
  <c r="B2097" i="41"/>
  <c r="B2096" i="41"/>
  <c r="B2095" i="41"/>
  <c r="B2094" i="41"/>
  <c r="B2093" i="41"/>
  <c r="B2092" i="41"/>
  <c r="B2091" i="41"/>
  <c r="B2090" i="41"/>
  <c r="B2089" i="41"/>
  <c r="B2088" i="41"/>
  <c r="B2087" i="41"/>
  <c r="B2086" i="41"/>
  <c r="B2085" i="41"/>
  <c r="B2084" i="41"/>
  <c r="B2083" i="41"/>
  <c r="B2082" i="41"/>
  <c r="B2081" i="41"/>
  <c r="B2080" i="41"/>
  <c r="B2079" i="41"/>
  <c r="B2078" i="41"/>
  <c r="B2077" i="41"/>
  <c r="B2076" i="41"/>
  <c r="B2075" i="41"/>
  <c r="B2074" i="41"/>
  <c r="B2073" i="41"/>
  <c r="B2072" i="41"/>
  <c r="B2071" i="41"/>
  <c r="B2070" i="41"/>
  <c r="B2069" i="41"/>
  <c r="B2068" i="41"/>
  <c r="B2067" i="41"/>
  <c r="B2066" i="41"/>
  <c r="B2065" i="41"/>
  <c r="B2064" i="41"/>
  <c r="B2063" i="41"/>
  <c r="B2062" i="41"/>
  <c r="B2061" i="41"/>
  <c r="B2060" i="41"/>
  <c r="B2059" i="41"/>
  <c r="B2058" i="41"/>
  <c r="B2057" i="41"/>
  <c r="B2056" i="41"/>
  <c r="B2055" i="41"/>
  <c r="B2054" i="41"/>
  <c r="B2053" i="41"/>
  <c r="B2052" i="41"/>
  <c r="B2051" i="41"/>
  <c r="B2050" i="41"/>
  <c r="B2049" i="41"/>
  <c r="B2048" i="41"/>
  <c r="B2047" i="41"/>
  <c r="B2046" i="41"/>
  <c r="B2045" i="41"/>
  <c r="B2044" i="41"/>
  <c r="B2043" i="41"/>
  <c r="B2042" i="41"/>
  <c r="B2041" i="41"/>
  <c r="B2040" i="41"/>
  <c r="B2039" i="41"/>
  <c r="B2038" i="41"/>
  <c r="B2037" i="41"/>
  <c r="B2036" i="41"/>
  <c r="B2035" i="41"/>
  <c r="B2034" i="41"/>
  <c r="B2033" i="41"/>
  <c r="B2032" i="41"/>
  <c r="B2031" i="41"/>
  <c r="B2030" i="41"/>
  <c r="B2029" i="41"/>
  <c r="B2028" i="41"/>
  <c r="B2027" i="41"/>
  <c r="B2026" i="41"/>
  <c r="B2025" i="41"/>
  <c r="B2024" i="41"/>
  <c r="B2023" i="41"/>
  <c r="B2022" i="41"/>
  <c r="B2021" i="41"/>
  <c r="B2020" i="41"/>
  <c r="B2019" i="41"/>
  <c r="B2018" i="41"/>
  <c r="B2017" i="41"/>
  <c r="B2016" i="41"/>
  <c r="B2015" i="41"/>
  <c r="B2014" i="41"/>
  <c r="B2013" i="41"/>
  <c r="B2012" i="41"/>
  <c r="B2011" i="41"/>
  <c r="B2010" i="41"/>
  <c r="B2009" i="41"/>
  <c r="B2008" i="41"/>
  <c r="B2007" i="41"/>
  <c r="B2006" i="41"/>
  <c r="B2005" i="41"/>
  <c r="B2004" i="41"/>
  <c r="B2003" i="41"/>
  <c r="B2002" i="41"/>
  <c r="B2001" i="41"/>
  <c r="B2000" i="41"/>
  <c r="B1999" i="41"/>
  <c r="B1998" i="41"/>
  <c r="B1997" i="41"/>
  <c r="B1996" i="41"/>
  <c r="B1995" i="41"/>
  <c r="B1994" i="41"/>
  <c r="B1993" i="41"/>
  <c r="B1992" i="41"/>
  <c r="B1991" i="41"/>
  <c r="B1990" i="41"/>
  <c r="B1989" i="41"/>
  <c r="B1988" i="41"/>
  <c r="B1987" i="41"/>
  <c r="B1986" i="41"/>
  <c r="B1985" i="41"/>
  <c r="B1984" i="41"/>
  <c r="B1983" i="41"/>
  <c r="B1982" i="41"/>
  <c r="B1981" i="41"/>
  <c r="B1980" i="41"/>
  <c r="B1979" i="41"/>
  <c r="B1978" i="41"/>
  <c r="B1977" i="41"/>
  <c r="B1976" i="41"/>
  <c r="B1975" i="41"/>
  <c r="B1974" i="41"/>
  <c r="B1973" i="41"/>
  <c r="B1972" i="41"/>
  <c r="B1971" i="41"/>
  <c r="B1970" i="41"/>
  <c r="B1969" i="41"/>
  <c r="B1968" i="41"/>
  <c r="B1967" i="41"/>
  <c r="B1966" i="41"/>
  <c r="B1965" i="41"/>
  <c r="B1964" i="41"/>
  <c r="B1963" i="41"/>
  <c r="B1962" i="41"/>
  <c r="B1961" i="41"/>
  <c r="B1960" i="41"/>
  <c r="B1959" i="41"/>
  <c r="B1958" i="41"/>
  <c r="B1957" i="41"/>
  <c r="B1956" i="41"/>
  <c r="B1955" i="41"/>
  <c r="B1954" i="41"/>
  <c r="B1953" i="41"/>
  <c r="B1952" i="41"/>
  <c r="B1951" i="41"/>
  <c r="B1950" i="41"/>
  <c r="B1949" i="41"/>
  <c r="B1948" i="41"/>
  <c r="B1947" i="41"/>
  <c r="B1946" i="41"/>
  <c r="B1945" i="41"/>
  <c r="B1944" i="41"/>
  <c r="B1943" i="41"/>
  <c r="B1942" i="41"/>
  <c r="B1941" i="41"/>
  <c r="B1940" i="41"/>
  <c r="B1939" i="41"/>
  <c r="B1938" i="41"/>
  <c r="B1937" i="41"/>
  <c r="B1936" i="41"/>
  <c r="B1935" i="41"/>
  <c r="B1934" i="41"/>
  <c r="B1933" i="41"/>
  <c r="B1932" i="41"/>
  <c r="B1931" i="41"/>
  <c r="B1930" i="41"/>
  <c r="B1929" i="41"/>
  <c r="B1928" i="41"/>
  <c r="B1927" i="41"/>
  <c r="B1926" i="41"/>
  <c r="B1925" i="41"/>
  <c r="B1924" i="41"/>
  <c r="B1923" i="41"/>
  <c r="B1922" i="41"/>
  <c r="B1921" i="41"/>
  <c r="B1920" i="41"/>
  <c r="B1919" i="41"/>
  <c r="B1918" i="41"/>
  <c r="B1917" i="41"/>
  <c r="B1916" i="41"/>
  <c r="B1915" i="41"/>
  <c r="B1914" i="41"/>
  <c r="B1913" i="41"/>
  <c r="B1912" i="41"/>
  <c r="B1911" i="41"/>
  <c r="B1910" i="41"/>
  <c r="B1909" i="41"/>
  <c r="B1908" i="41"/>
  <c r="B1907" i="41"/>
  <c r="B1906" i="41"/>
  <c r="B1905" i="41"/>
  <c r="B1904" i="41"/>
  <c r="B1903" i="41"/>
  <c r="B1902" i="41"/>
  <c r="B1901" i="41"/>
  <c r="B1900" i="41"/>
  <c r="B1899" i="41"/>
  <c r="B1898" i="41"/>
  <c r="B1897" i="41"/>
  <c r="B1896" i="41"/>
  <c r="B1895" i="41"/>
  <c r="B1894" i="41"/>
  <c r="B1893" i="41"/>
  <c r="B1892" i="41"/>
  <c r="B1891" i="41"/>
  <c r="B1890" i="41"/>
  <c r="B1889" i="41"/>
  <c r="B1888" i="41"/>
  <c r="B1887" i="41"/>
  <c r="B1886" i="41"/>
  <c r="B1885" i="41"/>
  <c r="B1884" i="41"/>
  <c r="B1883" i="41"/>
  <c r="B1882" i="41"/>
  <c r="B1881" i="41"/>
  <c r="B1880" i="41"/>
  <c r="B1879" i="41"/>
  <c r="B1878" i="41"/>
  <c r="B1877" i="41"/>
  <c r="B1876" i="41"/>
  <c r="B1875" i="41"/>
  <c r="B1874" i="41"/>
  <c r="B1873" i="41"/>
  <c r="B1872" i="41"/>
  <c r="B1871" i="41"/>
  <c r="B1870" i="41"/>
  <c r="B1869" i="41"/>
  <c r="B1868" i="41"/>
  <c r="B1867" i="41"/>
  <c r="B1866" i="41"/>
  <c r="B1865" i="41"/>
  <c r="B1864" i="41"/>
  <c r="B1863" i="41"/>
  <c r="B1862" i="41"/>
  <c r="B1861" i="41"/>
  <c r="B1860" i="41"/>
  <c r="B1859" i="41"/>
  <c r="B1858" i="41"/>
  <c r="B1857" i="41"/>
  <c r="B1856" i="41"/>
  <c r="B1855" i="41"/>
  <c r="B1854" i="41"/>
  <c r="B1853" i="41"/>
  <c r="B1852" i="41"/>
  <c r="B1851" i="41"/>
  <c r="B1850" i="41"/>
  <c r="B1849" i="41"/>
  <c r="B1848" i="41"/>
  <c r="B1847" i="41"/>
  <c r="B1846" i="41"/>
  <c r="B1845" i="41"/>
  <c r="B1844" i="41"/>
  <c r="B1843" i="41"/>
  <c r="B1842" i="41"/>
  <c r="B1841" i="41"/>
  <c r="B1840" i="41"/>
  <c r="B1839" i="41"/>
  <c r="B1838" i="41"/>
  <c r="B1837" i="41"/>
  <c r="B1836" i="41"/>
  <c r="B1835" i="41"/>
  <c r="B1834" i="41"/>
  <c r="B1833" i="41"/>
  <c r="B1832" i="41"/>
  <c r="B1831" i="41"/>
  <c r="B1830" i="41"/>
  <c r="B1829" i="41"/>
  <c r="B1828" i="41"/>
  <c r="B1827" i="41"/>
  <c r="B1826" i="41"/>
  <c r="B1825" i="41"/>
  <c r="B1824" i="41"/>
  <c r="B1823" i="41"/>
  <c r="B1822" i="41"/>
  <c r="B1821" i="41"/>
  <c r="B1820" i="41"/>
  <c r="B1819" i="41"/>
  <c r="B1818" i="41"/>
  <c r="B1817" i="41"/>
  <c r="B1816" i="41"/>
  <c r="B1815" i="41"/>
  <c r="B1814" i="41"/>
  <c r="B1813" i="41"/>
  <c r="B1812" i="41"/>
  <c r="B1811" i="41"/>
  <c r="B1810" i="41"/>
  <c r="B1809" i="41"/>
  <c r="B1808" i="41"/>
  <c r="B1807" i="41"/>
  <c r="B1806" i="41"/>
  <c r="B1805" i="41"/>
  <c r="B1804" i="41"/>
  <c r="B1803" i="41"/>
  <c r="B1802" i="41"/>
  <c r="B1801" i="41"/>
  <c r="B1800" i="41"/>
  <c r="B1799" i="41"/>
  <c r="B1798" i="41"/>
  <c r="B1797" i="41"/>
  <c r="B1796" i="41"/>
  <c r="B1795" i="41"/>
  <c r="B1794" i="41"/>
  <c r="B1793" i="41"/>
  <c r="B1792" i="41"/>
  <c r="B1791" i="41"/>
  <c r="B1790" i="41"/>
  <c r="B1789" i="41"/>
  <c r="B1788" i="41"/>
  <c r="B1787" i="41"/>
  <c r="B1786" i="41"/>
  <c r="B1785" i="41"/>
  <c r="B1784" i="41"/>
  <c r="B1783" i="41"/>
  <c r="B1782" i="41"/>
  <c r="B1781" i="41"/>
  <c r="B1780" i="41"/>
  <c r="B1779" i="41"/>
  <c r="B1778" i="41"/>
  <c r="B1777" i="41"/>
  <c r="B1776" i="41"/>
  <c r="B1775" i="41"/>
  <c r="B1774" i="41"/>
  <c r="B1773" i="41"/>
  <c r="B1772" i="41"/>
  <c r="B1771" i="41"/>
  <c r="B1770" i="41"/>
  <c r="B1769" i="41"/>
  <c r="B1768" i="41"/>
  <c r="B1767" i="41"/>
  <c r="B1766" i="41"/>
  <c r="B1765" i="41"/>
  <c r="B1764" i="41"/>
  <c r="B1763" i="41"/>
  <c r="B1762" i="41"/>
  <c r="B1761" i="41"/>
  <c r="B1760" i="41"/>
  <c r="B1759" i="41"/>
  <c r="B1758" i="41"/>
  <c r="B1757" i="41"/>
  <c r="B1756" i="41"/>
  <c r="B1755" i="41"/>
  <c r="B1754" i="41"/>
  <c r="B1753" i="41"/>
  <c r="B1752" i="41"/>
  <c r="B1751" i="41"/>
  <c r="B1750" i="41"/>
  <c r="B1749" i="41"/>
  <c r="B1748" i="41"/>
  <c r="B1747" i="41"/>
  <c r="B1746" i="41"/>
  <c r="B1745" i="41"/>
  <c r="B1744" i="41"/>
  <c r="B1743" i="41"/>
  <c r="B1742" i="41"/>
  <c r="B1741" i="41"/>
  <c r="B1740" i="41"/>
  <c r="B1739" i="41"/>
  <c r="B1738" i="41"/>
  <c r="B1737" i="41"/>
  <c r="B1736" i="41"/>
  <c r="B1735" i="41"/>
  <c r="B1734" i="41"/>
  <c r="B1733" i="41"/>
  <c r="B1732" i="41"/>
  <c r="B1731" i="41"/>
  <c r="B1730" i="41"/>
  <c r="B1729" i="41"/>
  <c r="B1728" i="41"/>
  <c r="B1727" i="41"/>
  <c r="B1726" i="41"/>
  <c r="B1725" i="41"/>
  <c r="B1724" i="41"/>
  <c r="B1723" i="41"/>
  <c r="B1722" i="41"/>
  <c r="B1721" i="41"/>
  <c r="B1720" i="41"/>
  <c r="B1719" i="41"/>
  <c r="B1718" i="41"/>
  <c r="B1717" i="41"/>
  <c r="B1716" i="41"/>
  <c r="B1715" i="41"/>
  <c r="B1714" i="41"/>
  <c r="B1713" i="41"/>
  <c r="B1712" i="41"/>
  <c r="B1711" i="41"/>
  <c r="B1710" i="41"/>
  <c r="B1709" i="41"/>
  <c r="B1708" i="41"/>
  <c r="B1707" i="41"/>
  <c r="B1706" i="41"/>
  <c r="B1705" i="41"/>
  <c r="B1704" i="41"/>
  <c r="B1703" i="41"/>
  <c r="B1702" i="41"/>
  <c r="B1701" i="41"/>
  <c r="B1700" i="41"/>
  <c r="B1699" i="41"/>
  <c r="B1698" i="41"/>
  <c r="B1697" i="41"/>
  <c r="B1696" i="41"/>
  <c r="B1695" i="41"/>
  <c r="B1694" i="41"/>
  <c r="B1693" i="41"/>
  <c r="B1692" i="41"/>
  <c r="B1691" i="41"/>
  <c r="B1690" i="41"/>
  <c r="B1689" i="41"/>
  <c r="B1688" i="41"/>
  <c r="B1687" i="41"/>
  <c r="B1686" i="41"/>
  <c r="B1685" i="41"/>
  <c r="B1684" i="41"/>
  <c r="B1683" i="41"/>
  <c r="B1682" i="41"/>
  <c r="B1681" i="41"/>
  <c r="B1680" i="41"/>
  <c r="B1679" i="41"/>
  <c r="B1678" i="41"/>
  <c r="B1677" i="41"/>
  <c r="B1676" i="41"/>
  <c r="B1675" i="41"/>
  <c r="B1674" i="41"/>
  <c r="B1673" i="41"/>
  <c r="B1672" i="41"/>
  <c r="B1671" i="41"/>
  <c r="B1670" i="41"/>
  <c r="B1669" i="41"/>
  <c r="B1668" i="41"/>
  <c r="B1667" i="41"/>
  <c r="B1666" i="41"/>
  <c r="B1665" i="41"/>
  <c r="B1664" i="41"/>
  <c r="B1663" i="41"/>
  <c r="B1662" i="41"/>
  <c r="B1661" i="41"/>
  <c r="B1660" i="41"/>
  <c r="B1659" i="41"/>
  <c r="B1658" i="41"/>
  <c r="B1657" i="41"/>
  <c r="B1656" i="41"/>
  <c r="B1655" i="41"/>
  <c r="B1654" i="41"/>
  <c r="B1653" i="41"/>
  <c r="B1652" i="41"/>
  <c r="B1651" i="41"/>
  <c r="B1650" i="41"/>
  <c r="B1649" i="41"/>
  <c r="B1648" i="41"/>
  <c r="B1647" i="41"/>
  <c r="B1646" i="41"/>
  <c r="B1645" i="41"/>
  <c r="B1644" i="41"/>
  <c r="B1643" i="41"/>
  <c r="B1642" i="41"/>
  <c r="B1641" i="41"/>
  <c r="B1640" i="41"/>
  <c r="B1639" i="41"/>
  <c r="B1638" i="41"/>
  <c r="B1637" i="41"/>
  <c r="B1636" i="41"/>
  <c r="B1635" i="41"/>
  <c r="B1634" i="41"/>
  <c r="B1633" i="41"/>
  <c r="B1632" i="41"/>
  <c r="B1631" i="41"/>
  <c r="B1630" i="41"/>
  <c r="B1629" i="41"/>
  <c r="B1628" i="41"/>
  <c r="B1627" i="41"/>
  <c r="B1626" i="41"/>
  <c r="B1625" i="41"/>
  <c r="B1624" i="41"/>
  <c r="B1623" i="41"/>
  <c r="B1622" i="41"/>
  <c r="B1621" i="41"/>
  <c r="B1620" i="41"/>
  <c r="B1619" i="41"/>
  <c r="B1618" i="41"/>
  <c r="B1617" i="41"/>
  <c r="B1616" i="41"/>
  <c r="B1615" i="41"/>
  <c r="B1614" i="41"/>
  <c r="B1613" i="41"/>
  <c r="B1612" i="41"/>
  <c r="B1611" i="41"/>
  <c r="B1610" i="41"/>
  <c r="B1609" i="41"/>
  <c r="B1608" i="41"/>
  <c r="B1607" i="41"/>
  <c r="B1606" i="41"/>
  <c r="B1605" i="41"/>
  <c r="B1604" i="41"/>
  <c r="B1603" i="41"/>
  <c r="B1602" i="41"/>
  <c r="B1601" i="41"/>
  <c r="B1600" i="41"/>
  <c r="B1599" i="41"/>
  <c r="B1598" i="41"/>
  <c r="B1597" i="41"/>
  <c r="B1596" i="41"/>
  <c r="B1595" i="41"/>
  <c r="B1594" i="41"/>
  <c r="B1593" i="41"/>
  <c r="B1592" i="41"/>
  <c r="B1591" i="41"/>
  <c r="B1590" i="41"/>
  <c r="B1589" i="41"/>
  <c r="B1588" i="41"/>
  <c r="B1587" i="41"/>
  <c r="B1586" i="41"/>
  <c r="B1585" i="41"/>
  <c r="B1584" i="41"/>
  <c r="B1583" i="41"/>
  <c r="B1582" i="41"/>
  <c r="B1581" i="41"/>
  <c r="B1580" i="41"/>
  <c r="B1579" i="41"/>
  <c r="B1578" i="41"/>
  <c r="B1577" i="41"/>
  <c r="B1576" i="41"/>
  <c r="B1575" i="41"/>
  <c r="B1574" i="41"/>
  <c r="B1573" i="41"/>
  <c r="B1572" i="41"/>
  <c r="B1571" i="41"/>
  <c r="B1570" i="41"/>
  <c r="B1569" i="41"/>
  <c r="B1568" i="41"/>
  <c r="B1567" i="41"/>
  <c r="B1566" i="41"/>
  <c r="B1565" i="41"/>
  <c r="B1564" i="41"/>
  <c r="B1563" i="41"/>
  <c r="B1562" i="41"/>
  <c r="B1561" i="41"/>
  <c r="B1560" i="41"/>
  <c r="B1559" i="41"/>
  <c r="B1558" i="41"/>
  <c r="B1557" i="41"/>
  <c r="B1556" i="41"/>
  <c r="B1555" i="41"/>
  <c r="B1554" i="41"/>
  <c r="B1553" i="41"/>
  <c r="B1552" i="41"/>
  <c r="B1551" i="41"/>
  <c r="B1550" i="41"/>
  <c r="B1549" i="41"/>
  <c r="B1548" i="41"/>
  <c r="B1547" i="41"/>
  <c r="B1546" i="41"/>
  <c r="B1545" i="41"/>
  <c r="B1544" i="41"/>
  <c r="B1543" i="41"/>
  <c r="B1542" i="41"/>
  <c r="B1541" i="41"/>
  <c r="B1540" i="41"/>
  <c r="B1539" i="41"/>
  <c r="B1538" i="41"/>
  <c r="B1537" i="41"/>
  <c r="B1536" i="41"/>
  <c r="B1535" i="41"/>
  <c r="B1534" i="41"/>
  <c r="B1533" i="41"/>
  <c r="B1532" i="41"/>
  <c r="B1531" i="41"/>
  <c r="B1530" i="41"/>
  <c r="B1529" i="41"/>
  <c r="B1528" i="41"/>
  <c r="B1527" i="41"/>
  <c r="B1526" i="41"/>
  <c r="B1525" i="41"/>
  <c r="B1524" i="41"/>
  <c r="B1523" i="41"/>
  <c r="B1522" i="41"/>
  <c r="B1521" i="41"/>
  <c r="B1520" i="41"/>
  <c r="B1519" i="41"/>
  <c r="B1518" i="41"/>
  <c r="B1517" i="41"/>
  <c r="B1516" i="41"/>
  <c r="B1515" i="41"/>
  <c r="B1514" i="41"/>
  <c r="B1513" i="41"/>
  <c r="B1512" i="41"/>
  <c r="B1511" i="41"/>
  <c r="B1510" i="41"/>
  <c r="B1509" i="41"/>
  <c r="B1508" i="41"/>
  <c r="B1507" i="41"/>
  <c r="B1506" i="41"/>
  <c r="B1505" i="41"/>
  <c r="B1504" i="41"/>
  <c r="B1503" i="41"/>
  <c r="B1502" i="41"/>
  <c r="B1501" i="41"/>
  <c r="B1500" i="41"/>
  <c r="B1499" i="41"/>
  <c r="B1498" i="41"/>
  <c r="B1497" i="41"/>
  <c r="B1496" i="41"/>
  <c r="B1495" i="41"/>
  <c r="B1494" i="41"/>
  <c r="B1493" i="41"/>
  <c r="B1492" i="41"/>
  <c r="B1491" i="41"/>
  <c r="B1490" i="41"/>
  <c r="B1489" i="41"/>
  <c r="B1488" i="41"/>
  <c r="B1487" i="41"/>
  <c r="B1486" i="41"/>
  <c r="B1485" i="41"/>
  <c r="B1484" i="41"/>
  <c r="B1483" i="41"/>
  <c r="B1482" i="41"/>
  <c r="B1481" i="41"/>
  <c r="B1480" i="41"/>
  <c r="B1479" i="41"/>
  <c r="B1478" i="41"/>
  <c r="B1477" i="41"/>
  <c r="B1476" i="41"/>
  <c r="B1475" i="41"/>
  <c r="B1474" i="41"/>
  <c r="B1473" i="41"/>
  <c r="B1472" i="41"/>
  <c r="B1471" i="41"/>
  <c r="B1470" i="41"/>
  <c r="B1469" i="41"/>
  <c r="B1468" i="41"/>
  <c r="B1467" i="41"/>
  <c r="B1466" i="41"/>
  <c r="B1465" i="41"/>
  <c r="B1464" i="41"/>
  <c r="B1463" i="41"/>
  <c r="B1462" i="41"/>
  <c r="B1461" i="41"/>
  <c r="B1460" i="41"/>
  <c r="B1459" i="41"/>
  <c r="B1458" i="41"/>
  <c r="B1457" i="41"/>
  <c r="B1456" i="41"/>
  <c r="B1455" i="41"/>
  <c r="B1454" i="41"/>
  <c r="B1453" i="41"/>
  <c r="B1452" i="41"/>
  <c r="B1451" i="41"/>
  <c r="B1450" i="41"/>
  <c r="B1449" i="41"/>
  <c r="B1448" i="41"/>
  <c r="B1447" i="41"/>
  <c r="B1446" i="41"/>
  <c r="B1445" i="41"/>
  <c r="B1444" i="41"/>
  <c r="B1443" i="41"/>
  <c r="B1442" i="41"/>
  <c r="B1441" i="41"/>
  <c r="B1440" i="41"/>
  <c r="B1439" i="41"/>
  <c r="B1438" i="41"/>
  <c r="B1437" i="41"/>
  <c r="B1436" i="41"/>
  <c r="B1435" i="41"/>
  <c r="B1434" i="41"/>
  <c r="B1433" i="41"/>
  <c r="B1432" i="41"/>
  <c r="B1431" i="41"/>
  <c r="B1430" i="41"/>
  <c r="B1429" i="41"/>
  <c r="B1428" i="41"/>
  <c r="B1427" i="41"/>
  <c r="B1426" i="41"/>
  <c r="B1425" i="41"/>
  <c r="B1424" i="41"/>
  <c r="B1423" i="41"/>
  <c r="B1422" i="41"/>
  <c r="B1421" i="41"/>
  <c r="B1420" i="41"/>
  <c r="B1419" i="41"/>
  <c r="B1418" i="41"/>
  <c r="B1417" i="41"/>
  <c r="B1416" i="41"/>
  <c r="B1415" i="41"/>
  <c r="B1414" i="41"/>
  <c r="B1413" i="41"/>
  <c r="B1412" i="41"/>
  <c r="B1411" i="41"/>
  <c r="B1410" i="41"/>
  <c r="B1409" i="41"/>
  <c r="B1408" i="41"/>
  <c r="B1407" i="41"/>
  <c r="B1406" i="41"/>
  <c r="B1405" i="41"/>
  <c r="B1404" i="41"/>
  <c r="B1403" i="41"/>
  <c r="B1402" i="41"/>
  <c r="B1401" i="41"/>
  <c r="B1400" i="41"/>
  <c r="B1399" i="41"/>
  <c r="B1398" i="41"/>
  <c r="B1397" i="41"/>
  <c r="B1396" i="41"/>
  <c r="B1395" i="41"/>
  <c r="B1394" i="41"/>
  <c r="B1393" i="41"/>
  <c r="B1392" i="41"/>
  <c r="B1391" i="41"/>
  <c r="B1390" i="41"/>
  <c r="B1389" i="41"/>
  <c r="B1388" i="41"/>
  <c r="B1387" i="41"/>
  <c r="B1386" i="41"/>
  <c r="B1385" i="41"/>
  <c r="B1384" i="41"/>
  <c r="B1383" i="41"/>
  <c r="B1382" i="41"/>
  <c r="B1381" i="41"/>
  <c r="B1380" i="41"/>
  <c r="B1379" i="41"/>
  <c r="B1378" i="41"/>
  <c r="B1377" i="41"/>
  <c r="B1376" i="41"/>
  <c r="B1375" i="41"/>
  <c r="B1374" i="41"/>
  <c r="B1373" i="41"/>
  <c r="B1372" i="41"/>
  <c r="B1371" i="41"/>
  <c r="B1370" i="41"/>
  <c r="B1369" i="41"/>
  <c r="B1368" i="41"/>
  <c r="B1367" i="41"/>
  <c r="B1366" i="41"/>
  <c r="B1365" i="41"/>
  <c r="B1364" i="41"/>
  <c r="B1363" i="41"/>
  <c r="B1362" i="41"/>
  <c r="B1361" i="41"/>
  <c r="B1360" i="41"/>
  <c r="B1359" i="41"/>
  <c r="B1358" i="41"/>
  <c r="B1357" i="41"/>
  <c r="B1356" i="41"/>
  <c r="B1355" i="41"/>
  <c r="B1354" i="41"/>
  <c r="B1353" i="41"/>
  <c r="B1352" i="41"/>
  <c r="B1351" i="41"/>
  <c r="B1350" i="41"/>
  <c r="B1349" i="41"/>
  <c r="B1348" i="41"/>
  <c r="B1347" i="41"/>
  <c r="B1346" i="41"/>
  <c r="B1345" i="41"/>
  <c r="B1344" i="41"/>
  <c r="B1343" i="41"/>
  <c r="B1342" i="41"/>
  <c r="B1341" i="41"/>
  <c r="B1340" i="41"/>
  <c r="B1339" i="41"/>
  <c r="B1338" i="41"/>
  <c r="B1337" i="41"/>
  <c r="B1336" i="41"/>
  <c r="B1335" i="41"/>
  <c r="B1334" i="41"/>
  <c r="B1333" i="41"/>
  <c r="B1332" i="41"/>
  <c r="B1331" i="41"/>
  <c r="B1330" i="41"/>
  <c r="B1329" i="41"/>
  <c r="B1328" i="41"/>
  <c r="B1327" i="41"/>
  <c r="B1326" i="41"/>
  <c r="B1325" i="41"/>
  <c r="B1324" i="41"/>
  <c r="B1323" i="41"/>
  <c r="B1322" i="41"/>
  <c r="B1321" i="41"/>
  <c r="B1320" i="41"/>
  <c r="B1319" i="41"/>
  <c r="B1318" i="41"/>
  <c r="B1317" i="41"/>
  <c r="B1316" i="41"/>
  <c r="B1315" i="41"/>
  <c r="B1314" i="41"/>
  <c r="B1313" i="41"/>
  <c r="B1312" i="41"/>
  <c r="B1311" i="41"/>
  <c r="B1310" i="41"/>
  <c r="B1309" i="41"/>
  <c r="B1308" i="41"/>
  <c r="B1307" i="41"/>
  <c r="B1306" i="41"/>
  <c r="B1305" i="41"/>
  <c r="B1304" i="41"/>
  <c r="B1303" i="41"/>
  <c r="B1302" i="41"/>
  <c r="B1301" i="41"/>
  <c r="B1300" i="41"/>
  <c r="B1299" i="41"/>
  <c r="B1298" i="41"/>
  <c r="B1297" i="41"/>
  <c r="B1296" i="41"/>
  <c r="B1295" i="41"/>
  <c r="B1294" i="41"/>
  <c r="B1293" i="41"/>
  <c r="B1292" i="41"/>
  <c r="B1291" i="41"/>
  <c r="B1290" i="41"/>
  <c r="B1289" i="41"/>
  <c r="B1288" i="41"/>
  <c r="B1287" i="41"/>
  <c r="B1286" i="41"/>
  <c r="B1285" i="41"/>
  <c r="B1284" i="41"/>
  <c r="B1283" i="41"/>
  <c r="B1282" i="41"/>
  <c r="B1281" i="41"/>
  <c r="B1280" i="41"/>
  <c r="B1279" i="41"/>
  <c r="B1278" i="41"/>
  <c r="B1277" i="41"/>
  <c r="B1276" i="41"/>
  <c r="B1275" i="41"/>
  <c r="B1274" i="41"/>
  <c r="B1273" i="41"/>
  <c r="B1272" i="41"/>
  <c r="B1271" i="41"/>
  <c r="B1270" i="41"/>
  <c r="B1269" i="41"/>
  <c r="B1268" i="41"/>
  <c r="B1267" i="41"/>
  <c r="B1266" i="41"/>
  <c r="B1265" i="41"/>
  <c r="B1264" i="41"/>
  <c r="B1263" i="41"/>
  <c r="B1262" i="41"/>
  <c r="B1261" i="41"/>
  <c r="B1260" i="41"/>
  <c r="B1259" i="41"/>
  <c r="B1258" i="41"/>
  <c r="B1257" i="41"/>
  <c r="B1256" i="41"/>
  <c r="B1255" i="41"/>
  <c r="B1254" i="41"/>
  <c r="B1253" i="41"/>
  <c r="B1252" i="41"/>
  <c r="B1251" i="41"/>
  <c r="B1250" i="41"/>
  <c r="B1249" i="41"/>
  <c r="B1248" i="41"/>
  <c r="B1247" i="41"/>
  <c r="B1246" i="41"/>
  <c r="B1245" i="41"/>
  <c r="B1244" i="41"/>
  <c r="B1243" i="41"/>
  <c r="B1242" i="41"/>
  <c r="B1241" i="41"/>
  <c r="B1240" i="41"/>
  <c r="B1239" i="41"/>
  <c r="B1238" i="41"/>
  <c r="B1237" i="41"/>
  <c r="B1236" i="41"/>
  <c r="B1235" i="41"/>
  <c r="B1234" i="41"/>
  <c r="B1233" i="41"/>
  <c r="B1232" i="41"/>
  <c r="B1231" i="41"/>
  <c r="B1230" i="41"/>
  <c r="B1229" i="41"/>
  <c r="B1228" i="41"/>
  <c r="B1227" i="41"/>
  <c r="B1226" i="41"/>
  <c r="B1225" i="41"/>
  <c r="B1224" i="41"/>
  <c r="B1223" i="41"/>
  <c r="B1222" i="41"/>
  <c r="B1221" i="41"/>
  <c r="B1220" i="41"/>
  <c r="B1219" i="41"/>
  <c r="B1218" i="41"/>
  <c r="B1217" i="41"/>
  <c r="B1216" i="41"/>
  <c r="B1215" i="41"/>
  <c r="B1214" i="41"/>
  <c r="B1213" i="41"/>
  <c r="B1212" i="41"/>
  <c r="B1211" i="41"/>
  <c r="B1210" i="41"/>
  <c r="B1209" i="41"/>
  <c r="B1208" i="41"/>
  <c r="B1207" i="41"/>
  <c r="B1206" i="41"/>
  <c r="B1205" i="41"/>
  <c r="B1204" i="41"/>
  <c r="B1203" i="41"/>
  <c r="B1202" i="41"/>
  <c r="B1201" i="41"/>
  <c r="B1200" i="41"/>
  <c r="B1199" i="41"/>
  <c r="B1198" i="41"/>
  <c r="B1197" i="41"/>
  <c r="B1196" i="41"/>
  <c r="B1195" i="41"/>
  <c r="B1194" i="41"/>
  <c r="B1193" i="41"/>
  <c r="B1192" i="41"/>
  <c r="B1191" i="41"/>
  <c r="B1190" i="41"/>
  <c r="B1189" i="41"/>
  <c r="B1188" i="41"/>
  <c r="B1187" i="41"/>
  <c r="B1186" i="41"/>
  <c r="B1185" i="41"/>
  <c r="B1184" i="41"/>
  <c r="B1183" i="41"/>
  <c r="B1182" i="41"/>
  <c r="B1181" i="41"/>
  <c r="B1180" i="41"/>
  <c r="B1179" i="41"/>
  <c r="B1178" i="41"/>
  <c r="B1177" i="41"/>
  <c r="B1176" i="41"/>
  <c r="B1175" i="41"/>
  <c r="B1174" i="41"/>
  <c r="B1173" i="41"/>
  <c r="B1172" i="41"/>
  <c r="B1171" i="41"/>
  <c r="B1170" i="41"/>
  <c r="B1169" i="41"/>
  <c r="B1168" i="41"/>
  <c r="B1167" i="41"/>
  <c r="B1166" i="41"/>
  <c r="B1165" i="41"/>
  <c r="B1164" i="41"/>
  <c r="B1163" i="41"/>
  <c r="B1162" i="41"/>
  <c r="B1161" i="41"/>
  <c r="B1160" i="41"/>
  <c r="B1159" i="41"/>
  <c r="B1158" i="41"/>
  <c r="B1157" i="41"/>
  <c r="B1156" i="41"/>
  <c r="B1155" i="41"/>
  <c r="B1154" i="41"/>
  <c r="B1153" i="41"/>
  <c r="B1152" i="41"/>
  <c r="B1151" i="41"/>
  <c r="B1150" i="41"/>
  <c r="B1149" i="41"/>
  <c r="B1148" i="41"/>
  <c r="B1147" i="41"/>
  <c r="B1146" i="41"/>
  <c r="B1145" i="41"/>
  <c r="B1144" i="41"/>
  <c r="B1143" i="41"/>
  <c r="B1142" i="41"/>
  <c r="B1141" i="41"/>
  <c r="B1140" i="41"/>
  <c r="B1139" i="41"/>
  <c r="B1138" i="41"/>
  <c r="B1137" i="41"/>
  <c r="B1136" i="41"/>
  <c r="B1135" i="41"/>
  <c r="B1134" i="41"/>
  <c r="B1133" i="41"/>
  <c r="B1132" i="41"/>
  <c r="B1131" i="41"/>
  <c r="B1130" i="41"/>
  <c r="B1129" i="41"/>
  <c r="B1128" i="41"/>
  <c r="B1127" i="41"/>
  <c r="B1126" i="41"/>
  <c r="B1125" i="41"/>
  <c r="B1124" i="41"/>
  <c r="B1123" i="41"/>
  <c r="B1122" i="41"/>
  <c r="B1121" i="41"/>
  <c r="B1120" i="41"/>
  <c r="B1119" i="41"/>
  <c r="B1118" i="41"/>
  <c r="B1117" i="41"/>
  <c r="B1116" i="41"/>
  <c r="B1115" i="41"/>
  <c r="B1114" i="41"/>
  <c r="B1113" i="41"/>
  <c r="B1112" i="41"/>
  <c r="B1111" i="41"/>
  <c r="B1110" i="41"/>
  <c r="B1109" i="41"/>
  <c r="B1108" i="41"/>
  <c r="B1107" i="41"/>
  <c r="B1106" i="41"/>
  <c r="B1105" i="41"/>
  <c r="B1104" i="41"/>
  <c r="B1103" i="41"/>
  <c r="B1102" i="41"/>
  <c r="B1101" i="41"/>
  <c r="B1100" i="41"/>
  <c r="B1099" i="41"/>
  <c r="B1098" i="41"/>
  <c r="B1097" i="41"/>
  <c r="B1096" i="41"/>
  <c r="B1095" i="41"/>
  <c r="B1094" i="41"/>
  <c r="B1093" i="41"/>
  <c r="B1092" i="41"/>
  <c r="B1091" i="41"/>
  <c r="B1090" i="41"/>
  <c r="B1089" i="41"/>
  <c r="B1088" i="41"/>
  <c r="B1087" i="41"/>
  <c r="B1086" i="41"/>
  <c r="B1085" i="41"/>
  <c r="B1084" i="41"/>
  <c r="B1083" i="41"/>
  <c r="B1082" i="41"/>
  <c r="B1081" i="41"/>
  <c r="B1080" i="41"/>
  <c r="B1079" i="41"/>
  <c r="B1078" i="41"/>
  <c r="B1077" i="41"/>
  <c r="B1076" i="41"/>
  <c r="B1075" i="41"/>
  <c r="B1074" i="41"/>
  <c r="B1073" i="41"/>
  <c r="B1072" i="41"/>
  <c r="B1071" i="41"/>
  <c r="B1070" i="41"/>
  <c r="B1069" i="41"/>
  <c r="B1068" i="41"/>
  <c r="B1067" i="41"/>
  <c r="B1066" i="41"/>
  <c r="B1065" i="41"/>
  <c r="B1064" i="41"/>
  <c r="B1063" i="41"/>
  <c r="B1062" i="41"/>
  <c r="B1061" i="41"/>
  <c r="B1060" i="41"/>
  <c r="B1059" i="41"/>
  <c r="B1058" i="41"/>
  <c r="B1057" i="41"/>
  <c r="B1056" i="41"/>
  <c r="B1055" i="41"/>
  <c r="B1054" i="41"/>
  <c r="B1053" i="41"/>
  <c r="B1052" i="41"/>
  <c r="B1051" i="41"/>
  <c r="B1050" i="41"/>
  <c r="B1049" i="41"/>
  <c r="B1048" i="41"/>
  <c r="B1047" i="41"/>
  <c r="B1046" i="41"/>
  <c r="B1045" i="41"/>
  <c r="B1044" i="41"/>
  <c r="B1043" i="41"/>
  <c r="B1042" i="41"/>
  <c r="B1041" i="41"/>
  <c r="B1040" i="41"/>
  <c r="B1039" i="41"/>
  <c r="B1038" i="41"/>
  <c r="B1037" i="41"/>
  <c r="B1036" i="41"/>
  <c r="B1035" i="41"/>
  <c r="B1034" i="41"/>
  <c r="B1033" i="41"/>
  <c r="B1032" i="41"/>
  <c r="B1031" i="41"/>
  <c r="B1030" i="41"/>
  <c r="B1029" i="41"/>
  <c r="B1028" i="41"/>
  <c r="B1027" i="41"/>
  <c r="B1026" i="41"/>
  <c r="B1025" i="41"/>
  <c r="B1024" i="41"/>
  <c r="B1023" i="41"/>
  <c r="B1022" i="41"/>
  <c r="B1021" i="41"/>
  <c r="B1020" i="41"/>
  <c r="B1019" i="41"/>
  <c r="B1018" i="41"/>
  <c r="B1017" i="41"/>
  <c r="B1016" i="41"/>
  <c r="B1015" i="41"/>
  <c r="B1014" i="41"/>
  <c r="B1013" i="41"/>
  <c r="B1012" i="41"/>
  <c r="B1011" i="41"/>
  <c r="B1010" i="41"/>
  <c r="B1009" i="41"/>
  <c r="B1008" i="41"/>
  <c r="B1007" i="41"/>
  <c r="B1006" i="41"/>
  <c r="B1005" i="41"/>
  <c r="B1004" i="41"/>
  <c r="B1003" i="41"/>
  <c r="B1002" i="41"/>
  <c r="B1001" i="41"/>
  <c r="B1000" i="41"/>
  <c r="B999" i="41"/>
  <c r="B998" i="41"/>
  <c r="B997" i="41"/>
  <c r="B996" i="41"/>
  <c r="B995" i="41"/>
  <c r="B994" i="41"/>
  <c r="B993" i="41"/>
  <c r="B992" i="41"/>
  <c r="B991" i="41"/>
  <c r="B990" i="41"/>
  <c r="B989" i="41"/>
  <c r="B988" i="41"/>
  <c r="B987" i="41"/>
  <c r="B986" i="41"/>
  <c r="B985" i="41"/>
  <c r="B984" i="41"/>
  <c r="B983" i="41"/>
  <c r="B982" i="41"/>
  <c r="B981" i="41"/>
  <c r="B980" i="41"/>
  <c r="B979" i="41"/>
  <c r="B978" i="41"/>
  <c r="B977" i="41"/>
  <c r="B976" i="41"/>
  <c r="B975" i="41"/>
  <c r="B974" i="41"/>
  <c r="B973" i="41"/>
  <c r="B972" i="41"/>
  <c r="B971" i="41"/>
  <c r="B970" i="41"/>
  <c r="B969" i="41"/>
  <c r="B968" i="41"/>
  <c r="B967" i="41"/>
  <c r="B966" i="41"/>
  <c r="B965" i="41"/>
  <c r="B964" i="41"/>
  <c r="B963" i="41"/>
  <c r="B962" i="41"/>
  <c r="B961" i="41"/>
  <c r="B960" i="41"/>
  <c r="B959" i="41"/>
  <c r="B958" i="41"/>
  <c r="B957" i="41"/>
  <c r="B956" i="41"/>
  <c r="B955" i="41"/>
  <c r="B954" i="41"/>
  <c r="B953" i="41"/>
  <c r="B952" i="41"/>
  <c r="B951" i="41"/>
  <c r="B950" i="41"/>
  <c r="B949" i="41"/>
  <c r="B948" i="41"/>
  <c r="B947" i="41"/>
  <c r="B946" i="41"/>
  <c r="B945" i="41"/>
  <c r="B944" i="41"/>
  <c r="B943" i="41"/>
  <c r="B942" i="41"/>
  <c r="B941" i="41"/>
  <c r="B940" i="41"/>
  <c r="B939" i="41"/>
  <c r="B938" i="41"/>
  <c r="B937" i="41"/>
  <c r="B936" i="41"/>
  <c r="B935" i="41"/>
  <c r="B934" i="41"/>
  <c r="B933" i="41"/>
  <c r="B932" i="41"/>
  <c r="B931" i="41"/>
  <c r="B930" i="41"/>
  <c r="B929" i="41"/>
  <c r="B928" i="41"/>
  <c r="B927" i="41"/>
  <c r="B926" i="41"/>
  <c r="B925" i="41"/>
  <c r="B924" i="41"/>
  <c r="B923" i="41"/>
  <c r="B922" i="41"/>
  <c r="B921" i="41"/>
  <c r="B920" i="41"/>
  <c r="B919" i="41"/>
  <c r="B918" i="41"/>
  <c r="B917" i="41"/>
  <c r="B916" i="41"/>
  <c r="B915" i="41"/>
  <c r="B914" i="41"/>
  <c r="B913" i="41"/>
  <c r="B912" i="41"/>
  <c r="B911" i="41"/>
  <c r="B910" i="41"/>
  <c r="B909" i="41"/>
  <c r="B908" i="41"/>
  <c r="B907" i="41"/>
  <c r="B906" i="41"/>
  <c r="B905" i="41"/>
  <c r="B904" i="41"/>
  <c r="B903" i="41"/>
  <c r="B902" i="41"/>
  <c r="B901" i="41"/>
  <c r="B900" i="41"/>
  <c r="B899" i="41"/>
  <c r="B898" i="41"/>
  <c r="B897" i="41"/>
  <c r="B896" i="41"/>
  <c r="B895" i="41"/>
  <c r="B894" i="41"/>
  <c r="B893" i="41"/>
  <c r="B892" i="41"/>
  <c r="B891" i="41"/>
  <c r="B890" i="41"/>
  <c r="B889" i="41"/>
  <c r="B888" i="41"/>
  <c r="B887" i="41"/>
  <c r="B886" i="41"/>
  <c r="B885" i="41"/>
  <c r="B884" i="41"/>
  <c r="B883" i="41"/>
  <c r="B882" i="41"/>
  <c r="B881" i="41"/>
  <c r="B880" i="41"/>
  <c r="B879" i="41"/>
  <c r="B878" i="41"/>
  <c r="B877" i="41"/>
  <c r="B876" i="41"/>
  <c r="B875" i="41"/>
  <c r="B874" i="41"/>
  <c r="B873" i="41"/>
  <c r="B872" i="41"/>
  <c r="B871" i="41"/>
  <c r="B870" i="41"/>
  <c r="B869" i="41"/>
  <c r="B868" i="41"/>
  <c r="B867" i="41"/>
  <c r="B866" i="41"/>
  <c r="B865" i="41"/>
  <c r="B864" i="41"/>
  <c r="B863" i="41"/>
  <c r="B862" i="41"/>
  <c r="B861" i="41"/>
  <c r="B860" i="41"/>
  <c r="B859" i="41"/>
  <c r="B858" i="41"/>
  <c r="B857" i="41"/>
  <c r="B856" i="41"/>
  <c r="B855" i="41"/>
  <c r="B854" i="41"/>
  <c r="B853" i="41"/>
  <c r="B852" i="41"/>
  <c r="B851" i="41"/>
  <c r="B850" i="41"/>
  <c r="B849" i="41"/>
  <c r="B848" i="41"/>
  <c r="B847" i="41"/>
  <c r="B846" i="41"/>
  <c r="B845" i="41"/>
  <c r="B844" i="41"/>
  <c r="B843" i="41"/>
  <c r="B842" i="41"/>
  <c r="B841" i="41"/>
  <c r="B840" i="41"/>
  <c r="B839" i="41"/>
  <c r="B838" i="41"/>
  <c r="B837" i="41"/>
  <c r="B836" i="41"/>
  <c r="B835" i="41"/>
  <c r="B834" i="41"/>
  <c r="B833" i="41"/>
  <c r="B832" i="41"/>
  <c r="B831" i="41"/>
  <c r="B830" i="41"/>
  <c r="B829" i="41"/>
  <c r="B828" i="41"/>
  <c r="B827" i="41"/>
  <c r="B826" i="41"/>
  <c r="B825" i="41"/>
  <c r="B824" i="41"/>
  <c r="B823" i="41"/>
  <c r="B822" i="41"/>
  <c r="B821" i="41"/>
  <c r="B820" i="41"/>
  <c r="B817" i="41"/>
  <c r="B816" i="41"/>
  <c r="B815" i="41"/>
  <c r="B814" i="41"/>
  <c r="B811" i="41"/>
  <c r="B810" i="41"/>
  <c r="B809" i="41"/>
  <c r="B808" i="41"/>
  <c r="B805" i="41"/>
  <c r="B804" i="41"/>
  <c r="B803" i="41"/>
  <c r="B802" i="41"/>
  <c r="B799" i="41"/>
  <c r="B798" i="41"/>
  <c r="B797" i="41"/>
  <c r="B796" i="41"/>
  <c r="B795" i="41"/>
  <c r="B793" i="41"/>
  <c r="B791" i="41"/>
  <c r="B790" i="41"/>
  <c r="B789" i="41"/>
  <c r="B788" i="41"/>
  <c r="B787" i="41"/>
  <c r="B786" i="41"/>
  <c r="B785" i="41"/>
  <c r="B784" i="41"/>
  <c r="B782" i="41"/>
  <c r="B781" i="41"/>
  <c r="B780" i="41"/>
  <c r="B779" i="41"/>
  <c r="B778" i="41"/>
  <c r="B777" i="41"/>
  <c r="B776" i="41"/>
  <c r="B775" i="41"/>
  <c r="B773" i="41"/>
  <c r="B772" i="41"/>
  <c r="B771" i="41"/>
  <c r="B770" i="41"/>
  <c r="B769" i="41"/>
  <c r="B768" i="41"/>
  <c r="B767" i="41"/>
  <c r="B766" i="41"/>
  <c r="B764" i="41"/>
  <c r="B763" i="41"/>
  <c r="B762" i="41"/>
  <c r="B761" i="41"/>
  <c r="B760" i="41"/>
  <c r="B759" i="41"/>
  <c r="B758" i="41"/>
  <c r="B757" i="41"/>
  <c r="B755" i="41"/>
  <c r="B754" i="41"/>
  <c r="B753" i="41"/>
  <c r="B752" i="41"/>
  <c r="B751" i="41"/>
  <c r="B750" i="41"/>
  <c r="B749" i="41"/>
  <c r="B748" i="41"/>
  <c r="B746" i="41"/>
  <c r="B745" i="41"/>
  <c r="B744" i="41"/>
  <c r="B743" i="41"/>
  <c r="B742" i="41"/>
  <c r="B741" i="41"/>
  <c r="B740" i="41"/>
  <c r="B739" i="41"/>
  <c r="B737" i="41"/>
  <c r="B736" i="41"/>
  <c r="B735" i="41"/>
  <c r="B734" i="41"/>
  <c r="B733" i="41"/>
  <c r="B732" i="41"/>
  <c r="B731" i="41"/>
  <c r="B730" i="41"/>
  <c r="B728" i="41"/>
  <c r="B727" i="41"/>
  <c r="B726" i="41"/>
  <c r="B725" i="41"/>
  <c r="B724" i="41"/>
  <c r="B723" i="41"/>
  <c r="B722" i="41"/>
  <c r="B721" i="41"/>
  <c r="B719" i="41"/>
  <c r="B718" i="41"/>
  <c r="B717" i="41"/>
  <c r="B716" i="41"/>
  <c r="B715" i="41"/>
  <c r="B714" i="41"/>
  <c r="B713" i="41"/>
  <c r="B712" i="41"/>
  <c r="B710" i="41"/>
  <c r="B709" i="41"/>
  <c r="B708" i="41"/>
  <c r="B707" i="41"/>
  <c r="B706" i="41"/>
  <c r="B705" i="41"/>
  <c r="B704" i="41"/>
  <c r="B703" i="41"/>
  <c r="B701" i="41"/>
  <c r="B700" i="41"/>
  <c r="B699" i="41"/>
  <c r="B698" i="41"/>
  <c r="B697" i="41"/>
  <c r="B696" i="41"/>
  <c r="B695" i="41"/>
  <c r="B694" i="41"/>
  <c r="B688" i="41"/>
  <c r="B687" i="41"/>
  <c r="B685" i="41"/>
  <c r="B684" i="41"/>
  <c r="B683" i="41"/>
  <c r="B682" i="41"/>
  <c r="B681" i="41"/>
  <c r="B679" i="41"/>
  <c r="B678" i="41"/>
  <c r="B677" i="41"/>
  <c r="B676" i="41"/>
  <c r="B675" i="41"/>
  <c r="B673" i="41"/>
  <c r="B672" i="41"/>
  <c r="B671" i="41"/>
  <c r="B670" i="41"/>
  <c r="B669" i="41"/>
  <c r="B667" i="41"/>
  <c r="B666" i="41"/>
  <c r="B665" i="41"/>
  <c r="B664" i="41"/>
  <c r="B663" i="41"/>
  <c r="B661" i="41"/>
  <c r="B660" i="41"/>
  <c r="B659" i="41"/>
  <c r="B658" i="41"/>
  <c r="B652" i="41"/>
  <c r="B651" i="41"/>
  <c r="B649" i="41"/>
  <c r="B648" i="41"/>
  <c r="B647" i="41"/>
  <c r="B646" i="41"/>
  <c r="B645" i="41"/>
  <c r="B643" i="41"/>
  <c r="B642" i="41"/>
  <c r="B641" i="41"/>
  <c r="B640" i="41"/>
  <c r="B639" i="41"/>
  <c r="B637" i="41"/>
  <c r="B636" i="41"/>
  <c r="B635" i="41"/>
  <c r="B634" i="41"/>
  <c r="B633" i="41"/>
  <c r="B631" i="41"/>
  <c r="B630" i="41"/>
  <c r="B629" i="41"/>
  <c r="B628" i="41"/>
  <c r="B627" i="41"/>
  <c r="B625" i="41"/>
  <c r="B624" i="41"/>
  <c r="B623" i="41"/>
  <c r="B622" i="41"/>
  <c r="B616" i="41"/>
  <c r="B615" i="41"/>
  <c r="B613" i="41"/>
  <c r="B612" i="41"/>
  <c r="B611" i="41"/>
  <c r="B610" i="41"/>
  <c r="B609" i="41"/>
  <c r="B607" i="41"/>
  <c r="B606" i="41"/>
  <c r="B605" i="41"/>
  <c r="B604" i="41"/>
  <c r="B598" i="41"/>
  <c r="B597" i="41"/>
  <c r="B595" i="41"/>
  <c r="B594" i="41"/>
  <c r="B593" i="41"/>
  <c r="B592" i="41"/>
  <c r="B591" i="41"/>
  <c r="B589" i="41"/>
  <c r="B588" i="41"/>
  <c r="B587" i="41"/>
  <c r="B586" i="41"/>
  <c r="B585" i="41"/>
  <c r="B583" i="41"/>
  <c r="B582" i="41"/>
  <c r="B581" i="41"/>
  <c r="B580" i="41"/>
  <c r="B579" i="41"/>
  <c r="B577" i="41"/>
  <c r="B576" i="41"/>
  <c r="B575" i="41"/>
  <c r="B574" i="41"/>
  <c r="B573" i="41"/>
  <c r="B571" i="41"/>
  <c r="B570" i="41"/>
  <c r="B569" i="41"/>
  <c r="B568" i="41"/>
  <c r="B562" i="41"/>
  <c r="B561" i="41"/>
  <c r="B559" i="41"/>
  <c r="B558" i="41"/>
  <c r="B557" i="41"/>
  <c r="B556" i="41"/>
  <c r="B555" i="41"/>
  <c r="B553" i="41"/>
  <c r="B552" i="41"/>
  <c r="B551" i="41"/>
  <c r="B550" i="41"/>
  <c r="B544" i="41"/>
  <c r="B543" i="41"/>
  <c r="B541" i="41"/>
  <c r="B540" i="41"/>
  <c r="B539" i="41"/>
  <c r="B538" i="41"/>
  <c r="B537" i="41"/>
  <c r="B535" i="41"/>
  <c r="B534" i="41"/>
  <c r="B533" i="41"/>
  <c r="B532" i="41"/>
  <c r="B531" i="41"/>
  <c r="B529" i="41"/>
  <c r="B528" i="41"/>
  <c r="B527" i="41"/>
  <c r="B526" i="41"/>
  <c r="B525" i="41"/>
  <c r="B523" i="41"/>
  <c r="B522" i="41"/>
  <c r="B521" i="41"/>
  <c r="B520" i="41"/>
  <c r="B519" i="41"/>
  <c r="B517" i="41"/>
  <c r="B516" i="41"/>
  <c r="B515" i="41"/>
  <c r="B514" i="41"/>
  <c r="B513" i="41"/>
  <c r="B511" i="41"/>
  <c r="B510" i="41"/>
  <c r="B509" i="41"/>
  <c r="B508" i="41"/>
  <c r="B507" i="41"/>
  <c r="B505" i="41"/>
  <c r="B504" i="41"/>
  <c r="B503" i="41"/>
  <c r="B502" i="41"/>
  <c r="B501" i="41"/>
  <c r="B499" i="41"/>
  <c r="B498" i="41"/>
  <c r="B497" i="41"/>
  <c r="B496" i="41"/>
  <c r="B490" i="41"/>
  <c r="B489" i="41"/>
  <c r="B487" i="41"/>
  <c r="B486" i="41"/>
  <c r="B485" i="41"/>
  <c r="B484" i="41"/>
  <c r="B483" i="41"/>
  <c r="B481" i="41"/>
  <c r="B480" i="41"/>
  <c r="B479" i="41"/>
  <c r="B478" i="41"/>
  <c r="B472" i="41"/>
  <c r="B471" i="41"/>
  <c r="B469" i="41"/>
  <c r="B468" i="41"/>
  <c r="B467" i="41"/>
  <c r="B466" i="41"/>
  <c r="B465" i="41"/>
  <c r="B463" i="41"/>
  <c r="B462" i="41"/>
  <c r="B461" i="41"/>
  <c r="B460" i="41"/>
  <c r="B459" i="41"/>
  <c r="B457" i="41"/>
  <c r="B456" i="41"/>
  <c r="B455" i="41"/>
  <c r="B454" i="41"/>
  <c r="B453" i="41"/>
  <c r="B451" i="41"/>
  <c r="B450" i="41"/>
  <c r="B449" i="41"/>
  <c r="B448" i="41"/>
  <c r="B447" i="41"/>
  <c r="B445" i="41"/>
  <c r="B444" i="41"/>
  <c r="B443" i="41"/>
  <c r="B442" i="41"/>
  <c r="B436" i="41"/>
  <c r="B435" i="41"/>
  <c r="B433" i="41"/>
  <c r="B432" i="41"/>
  <c r="B431" i="41"/>
  <c r="B430" i="41"/>
  <c r="B429" i="41"/>
  <c r="B427" i="41"/>
  <c r="B426" i="41"/>
  <c r="B425" i="41"/>
  <c r="B424" i="41"/>
  <c r="B423" i="41"/>
  <c r="B421" i="41"/>
  <c r="B420" i="41"/>
  <c r="B419" i="41"/>
  <c r="B418" i="41"/>
  <c r="B412" i="41"/>
  <c r="B411" i="41"/>
  <c r="B409" i="41"/>
  <c r="B408" i="41"/>
  <c r="B407" i="41"/>
  <c r="B406" i="41"/>
  <c r="B405" i="41"/>
  <c r="B403" i="41"/>
  <c r="B402" i="41"/>
  <c r="B401" i="41"/>
  <c r="B400" i="41"/>
  <c r="B399" i="41"/>
  <c r="B397" i="41"/>
  <c r="B396" i="41"/>
  <c r="B395" i="41"/>
  <c r="B394" i="41"/>
  <c r="B393" i="41"/>
  <c r="B391" i="41"/>
  <c r="B390" i="41"/>
  <c r="B389" i="41"/>
  <c r="B388" i="41"/>
  <c r="B387" i="41"/>
  <c r="B385" i="41"/>
  <c r="B384" i="41"/>
  <c r="B383" i="41"/>
  <c r="B382" i="41"/>
  <c r="B381" i="41"/>
  <c r="B379" i="41"/>
  <c r="B378" i="41"/>
  <c r="B377" i="41"/>
  <c r="B376" i="41"/>
  <c r="B371" i="41"/>
  <c r="B369" i="41"/>
  <c r="B368" i="41"/>
  <c r="B367" i="41"/>
  <c r="B366" i="41"/>
  <c r="B364" i="41"/>
  <c r="B363" i="41"/>
  <c r="B362" i="41"/>
  <c r="B361" i="41"/>
  <c r="B359" i="41"/>
  <c r="B358" i="41"/>
  <c r="B357" i="41"/>
  <c r="B356" i="41"/>
  <c r="B355" i="41"/>
  <c r="B354" i="41"/>
  <c r="B353" i="41"/>
  <c r="B347" i="41"/>
  <c r="B346" i="41"/>
  <c r="B344" i="41"/>
  <c r="B343" i="41"/>
  <c r="B342" i="41"/>
  <c r="B341" i="41"/>
  <c r="B340" i="41"/>
  <c r="B338" i="41"/>
  <c r="B337" i="41"/>
  <c r="B336" i="41"/>
  <c r="B335" i="41"/>
  <c r="B334" i="41"/>
  <c r="B332" i="41"/>
  <c r="B331" i="41"/>
  <c r="B330" i="41"/>
  <c r="B329" i="41"/>
  <c r="B328" i="41"/>
  <c r="B326" i="41"/>
  <c r="B325" i="41"/>
  <c r="B324" i="41"/>
  <c r="B323" i="41"/>
  <c r="B322" i="41"/>
  <c r="B320" i="41"/>
  <c r="B319" i="41"/>
  <c r="B318" i="41"/>
  <c r="B317" i="41"/>
  <c r="B316" i="41"/>
  <c r="B311" i="41"/>
  <c r="B310" i="41"/>
  <c r="B308" i="41"/>
  <c r="B307" i="41"/>
  <c r="B306" i="41"/>
  <c r="B305" i="41"/>
  <c r="B304" i="41"/>
  <c r="B302" i="41"/>
  <c r="B301" i="41"/>
  <c r="B300" i="41"/>
  <c r="B299" i="41"/>
  <c r="B298" i="41"/>
  <c r="B296" i="41"/>
  <c r="B295" i="41"/>
  <c r="B294" i="41"/>
  <c r="B293" i="41"/>
  <c r="B292" i="41"/>
  <c r="B290" i="41"/>
  <c r="B289" i="41"/>
  <c r="B288" i="41"/>
  <c r="B287" i="41"/>
  <c r="B286" i="41"/>
  <c r="B281" i="41"/>
  <c r="B280" i="41"/>
  <c r="B275" i="41"/>
  <c r="B274" i="41"/>
  <c r="B272" i="41"/>
  <c r="B271" i="41"/>
  <c r="B270" i="41"/>
  <c r="B269" i="41"/>
  <c r="B268" i="41"/>
  <c r="B266" i="41"/>
  <c r="B265" i="41"/>
  <c r="B264" i="41"/>
  <c r="B263" i="41"/>
  <c r="B262" i="41"/>
  <c r="B260" i="41"/>
  <c r="B259" i="41"/>
  <c r="B258" i="41"/>
  <c r="B257" i="41"/>
  <c r="B256" i="41"/>
  <c r="B254" i="41"/>
  <c r="B253" i="41"/>
  <c r="B252" i="41"/>
  <c r="B251" i="41"/>
  <c r="B250" i="41"/>
  <c r="B245" i="41"/>
  <c r="B244" i="41"/>
  <c r="B242" i="41"/>
  <c r="B241" i="41"/>
  <c r="B240" i="41"/>
  <c r="B239" i="41"/>
  <c r="B238" i="41"/>
  <c r="B236" i="41"/>
  <c r="B235" i="41"/>
  <c r="B234" i="41"/>
  <c r="B233" i="41"/>
  <c r="B232" i="41"/>
  <c r="B230" i="41"/>
  <c r="B229" i="41"/>
  <c r="B228" i="41"/>
  <c r="B227" i="41"/>
  <c r="B226" i="41"/>
  <c r="B224" i="41"/>
  <c r="B223" i="41"/>
  <c r="B222" i="41"/>
  <c r="B221" i="41"/>
  <c r="B220" i="41"/>
  <c r="B219" i="41"/>
  <c r="B218" i="41"/>
  <c r="B217" i="41"/>
  <c r="B212" i="41"/>
  <c r="B211" i="41"/>
  <c r="B209" i="41"/>
  <c r="B208" i="41"/>
  <c r="B207" i="41"/>
  <c r="B206" i="41"/>
  <c r="B205" i="41"/>
  <c r="B203" i="41"/>
  <c r="B202" i="41"/>
  <c r="B201" i="41"/>
  <c r="B200" i="41"/>
  <c r="B199" i="41"/>
  <c r="B197" i="41"/>
  <c r="B196" i="41"/>
  <c r="B195" i="41"/>
  <c r="B194" i="41"/>
  <c r="B193" i="41"/>
  <c r="B188" i="41"/>
  <c r="B187" i="41"/>
  <c r="B185" i="41"/>
  <c r="B184" i="41"/>
  <c r="B183" i="41"/>
  <c r="B182" i="41"/>
  <c r="B181" i="41"/>
  <c r="B179" i="41"/>
  <c r="B178" i="41"/>
  <c r="B177" i="41"/>
  <c r="B176" i="41"/>
  <c r="B170" i="41"/>
  <c r="B169" i="41"/>
  <c r="B167" i="41"/>
  <c r="B166" i="41"/>
  <c r="B165" i="41"/>
  <c r="B164" i="41"/>
  <c r="B163" i="41"/>
  <c r="B161" i="41"/>
  <c r="B160" i="41"/>
  <c r="B159" i="41"/>
  <c r="B158" i="41"/>
  <c r="B157" i="41"/>
  <c r="B155" i="41"/>
  <c r="B154" i="41"/>
  <c r="B153" i="41"/>
  <c r="B152" i="41"/>
  <c r="B151" i="41"/>
  <c r="B149" i="41"/>
  <c r="B148" i="41"/>
  <c r="B147" i="41"/>
  <c r="B146" i="41"/>
  <c r="B145" i="41"/>
  <c r="B143" i="41"/>
  <c r="B142" i="41"/>
  <c r="B141" i="41"/>
  <c r="B140" i="41"/>
  <c r="B139" i="41"/>
  <c r="B137" i="41"/>
  <c r="B136" i="41"/>
  <c r="B135" i="41"/>
  <c r="B134" i="41"/>
  <c r="B133" i="41"/>
  <c r="B131" i="41"/>
  <c r="B130" i="41"/>
  <c r="B129" i="41"/>
  <c r="B128" i="41"/>
  <c r="B127" i="41"/>
  <c r="B125" i="41"/>
  <c r="B124" i="41"/>
  <c r="B123" i="41"/>
  <c r="B122" i="41"/>
  <c r="B121" i="41"/>
  <c r="B119" i="41"/>
  <c r="B118" i="41"/>
  <c r="B117" i="41"/>
  <c r="B116" i="41"/>
  <c r="B115" i="41"/>
  <c r="B113" i="41"/>
  <c r="B112" i="41"/>
  <c r="B111" i="41"/>
  <c r="B110" i="41"/>
  <c r="B109" i="41"/>
  <c r="B107" i="41"/>
  <c r="B106" i="41"/>
  <c r="B105" i="41"/>
  <c r="B104" i="41"/>
  <c r="B103" i="41"/>
  <c r="B101" i="41"/>
  <c r="B100" i="41"/>
  <c r="B99" i="41"/>
  <c r="B98" i="41"/>
  <c r="B97" i="41"/>
  <c r="B92" i="41"/>
  <c r="B91" i="41"/>
  <c r="B90" i="41"/>
  <c r="B89" i="41"/>
  <c r="B83" i="41"/>
  <c r="B82" i="41"/>
  <c r="B80" i="41"/>
  <c r="B79" i="41"/>
  <c r="B78" i="41"/>
  <c r="B77" i="41"/>
  <c r="B76" i="41"/>
  <c r="B73" i="41"/>
  <c r="B71" i="41"/>
  <c r="B70" i="41"/>
  <c r="B69" i="41"/>
  <c r="B68" i="41"/>
  <c r="B67" i="41"/>
  <c r="B66" i="41"/>
  <c r="B65" i="41"/>
  <c r="B64" i="41"/>
  <c r="B63" i="41"/>
  <c r="B62" i="41"/>
  <c r="B61" i="41"/>
  <c r="B60" i="41"/>
  <c r="B59" i="41"/>
  <c r="B58" i="41"/>
  <c r="B57" i="41"/>
  <c r="B56" i="41"/>
  <c r="B55" i="41"/>
  <c r="B54" i="41"/>
  <c r="B53" i="41"/>
  <c r="B52" i="41"/>
  <c r="B49" i="41"/>
  <c r="B47" i="41"/>
  <c r="B46" i="41"/>
  <c r="B45" i="41"/>
  <c r="B44" i="41"/>
  <c r="B43" i="41"/>
  <c r="B42" i="41"/>
  <c r="B41" i="41"/>
  <c r="B40" i="41"/>
  <c r="B39" i="41"/>
  <c r="B38" i="41"/>
  <c r="B37" i="41"/>
  <c r="B36" i="41"/>
  <c r="B35" i="41"/>
  <c r="B34" i="41"/>
  <c r="B32" i="41"/>
  <c r="B31" i="41"/>
  <c r="B30" i="41"/>
  <c r="B29" i="41"/>
  <c r="B28" i="41"/>
  <c r="B26" i="41"/>
  <c r="B25" i="41"/>
  <c r="B24" i="41"/>
  <c r="B23" i="41"/>
  <c r="B22" i="41"/>
  <c r="B20" i="41"/>
  <c r="B19" i="41"/>
  <c r="B18" i="41"/>
  <c r="B17" i="41"/>
  <c r="B16" i="41"/>
  <c r="B14" i="41"/>
  <c r="B13" i="41"/>
  <c r="B12" i="41"/>
  <c r="B11" i="41"/>
  <c r="B10" i="41"/>
  <c r="B9" i="41"/>
  <c r="B8" i="41"/>
  <c r="B7" i="41"/>
  <c r="B6" i="41"/>
  <c r="B5" i="41"/>
  <c r="B4" i="41"/>
  <c r="B3" i="41"/>
  <c r="N17" i="25" l="1"/>
  <c r="N16" i="25"/>
  <c r="B10" i="22"/>
  <c r="B312" i="41" s="1"/>
  <c r="E15" i="22" l="1"/>
  <c r="B333" i="41" s="1"/>
  <c r="E16" i="22"/>
  <c r="B339" i="41" s="1"/>
  <c r="E12" i="22"/>
  <c r="B321" i="41" s="1"/>
  <c r="E13" i="22"/>
  <c r="I36" i="9"/>
  <c r="K13" i="22" l="1"/>
  <c r="B327" i="41"/>
  <c r="K16" i="22"/>
  <c r="K15" i="22"/>
  <c r="K12" i="22"/>
  <c r="C10" i="22" l="1"/>
  <c r="B313" i="41" s="1"/>
  <c r="E14" i="8"/>
  <c r="B33" i="41" s="1"/>
  <c r="F17" i="7" l="1"/>
  <c r="B175" i="41" s="1"/>
  <c r="D17" i="7"/>
  <c r="B173" i="41" s="1"/>
  <c r="B17" i="7"/>
  <c r="B171" i="41" s="1"/>
  <c r="B9" i="3"/>
  <c r="B213" i="41" s="1"/>
  <c r="C9" i="3"/>
  <c r="B214" i="41" s="1"/>
  <c r="D9" i="3"/>
  <c r="B215" i="41" s="1"/>
  <c r="B18" i="25"/>
  <c r="B794" i="41" s="1"/>
  <c r="E5" i="36"/>
  <c r="B8060" i="41" s="1"/>
  <c r="E11" i="24"/>
  <c r="B6349" i="41" s="1"/>
  <c r="D10" i="24"/>
  <c r="B6343" i="41" s="1"/>
  <c r="E8" i="24"/>
  <c r="B6334" i="41" s="1"/>
  <c r="E6" i="24"/>
  <c r="B6324" i="41" s="1"/>
  <c r="F7" i="33"/>
  <c r="B807" i="41" s="1"/>
  <c r="H18" i="25"/>
  <c r="B800" i="41" s="1"/>
  <c r="E17" i="14"/>
  <c r="B686" i="41" s="1"/>
  <c r="E13" i="14"/>
  <c r="B662" i="41" s="1"/>
  <c r="E15" i="14"/>
  <c r="B674" i="41" s="1"/>
  <c r="F18" i="14"/>
  <c r="B693" i="41" s="1"/>
  <c r="F11" i="14"/>
  <c r="B657" i="41" s="1"/>
  <c r="E10" i="14"/>
  <c r="B650" i="41" s="1"/>
  <c r="D11" i="14"/>
  <c r="B655" i="41" s="1"/>
  <c r="B11" i="14"/>
  <c r="B653" i="41" s="1"/>
  <c r="E22" i="29"/>
  <c r="B614" i="41" s="1"/>
  <c r="E20" i="29"/>
  <c r="B608" i="41" s="1"/>
  <c r="F18" i="29"/>
  <c r="B603" i="41" s="1"/>
  <c r="B18" i="29"/>
  <c r="B599" i="41" s="1"/>
  <c r="C18" i="29"/>
  <c r="B600" i="41" s="1"/>
  <c r="D18" i="29"/>
  <c r="B601" i="41" s="1"/>
  <c r="E17" i="29"/>
  <c r="B596" i="41" s="1"/>
  <c r="E16" i="29"/>
  <c r="B590" i="41" s="1"/>
  <c r="E13" i="29"/>
  <c r="B584" i="41" s="1"/>
  <c r="E12" i="29"/>
  <c r="B578" i="41" s="1"/>
  <c r="E6" i="29"/>
  <c r="B572" i="41" s="1"/>
  <c r="E49" i="9"/>
  <c r="B560" i="41" s="1"/>
  <c r="E47" i="9"/>
  <c r="B554" i="41" s="1"/>
  <c r="F45" i="9"/>
  <c r="B549" i="41" s="1"/>
  <c r="C45" i="9"/>
  <c r="B546" i="41" s="1"/>
  <c r="E44" i="9"/>
  <c r="B542" i="41" s="1"/>
  <c r="E43" i="9"/>
  <c r="B536" i="41" s="1"/>
  <c r="E41" i="9"/>
  <c r="B524" i="41" s="1"/>
  <c r="E40" i="9"/>
  <c r="B518" i="41" s="1"/>
  <c r="E36" i="9"/>
  <c r="B506" i="41" s="1"/>
  <c r="E37" i="9"/>
  <c r="B512" i="41" s="1"/>
  <c r="E35" i="9"/>
  <c r="B500" i="41" s="1"/>
  <c r="F33" i="9"/>
  <c r="B495" i="41" s="1"/>
  <c r="E32" i="9"/>
  <c r="B488" i="41" s="1"/>
  <c r="E31" i="9"/>
  <c r="B482" i="41" s="1"/>
  <c r="C33" i="9"/>
  <c r="B492" i="41" s="1"/>
  <c r="F28" i="9"/>
  <c r="B477" i="41" s="1"/>
  <c r="D28" i="9"/>
  <c r="B475" i="41" s="1"/>
  <c r="E27" i="9"/>
  <c r="B470" i="41" s="1"/>
  <c r="E26" i="9"/>
  <c r="B464" i="41" s="1"/>
  <c r="E25" i="9"/>
  <c r="B458" i="41" s="1"/>
  <c r="E24" i="9"/>
  <c r="B452" i="41" s="1"/>
  <c r="E23" i="9"/>
  <c r="B446" i="41" s="1"/>
  <c r="F20" i="9"/>
  <c r="B441" i="41" s="1"/>
  <c r="D14" i="9"/>
  <c r="B415" i="41" s="1"/>
  <c r="F14" i="9"/>
  <c r="B417" i="41" s="1"/>
  <c r="E19" i="9"/>
  <c r="B434" i="41" s="1"/>
  <c r="E18" i="9"/>
  <c r="B428" i="41" s="1"/>
  <c r="E17" i="9"/>
  <c r="B422" i="41" s="1"/>
  <c r="E13" i="9"/>
  <c r="B410" i="41" s="1"/>
  <c r="E12" i="9"/>
  <c r="B404" i="41" s="1"/>
  <c r="E11" i="9"/>
  <c r="B398" i="41" s="1"/>
  <c r="E10" i="9"/>
  <c r="B392" i="41" s="1"/>
  <c r="E9" i="9"/>
  <c r="B386" i="41" s="1"/>
  <c r="E5" i="9"/>
  <c r="B380" i="41" s="1"/>
  <c r="E5" i="26"/>
  <c r="B360" i="41" s="1"/>
  <c r="C8" i="26"/>
  <c r="B373" i="41" s="1"/>
  <c r="D8" i="26"/>
  <c r="B374" i="41" s="1"/>
  <c r="F19" i="22"/>
  <c r="B352" i="41" s="1"/>
  <c r="E18" i="22"/>
  <c r="D10" i="22"/>
  <c r="B314" i="41" s="1"/>
  <c r="E6" i="22"/>
  <c r="E13" i="4"/>
  <c r="B255" i="41" s="1"/>
  <c r="E6" i="4"/>
  <c r="B225" i="41" s="1"/>
  <c r="D18" i="4"/>
  <c r="B278" i="41" s="1"/>
  <c r="E16" i="4"/>
  <c r="B267" i="41" s="1"/>
  <c r="E14" i="4"/>
  <c r="B261" i="41" s="1"/>
  <c r="E6" i="7"/>
  <c r="B114" i="41" s="1"/>
  <c r="C17" i="7"/>
  <c r="B172" i="41" s="1"/>
  <c r="B345" i="41" l="1"/>
  <c r="K18" i="22"/>
  <c r="B291" i="41"/>
  <c r="K6" i="22"/>
  <c r="D19" i="22"/>
  <c r="B350" i="41" s="1"/>
  <c r="C25" i="20"/>
  <c r="F24" i="29"/>
  <c r="B621" i="41" s="1"/>
  <c r="M41" i="9"/>
  <c r="K41" i="9"/>
  <c r="L41" i="9"/>
  <c r="D24" i="29"/>
  <c r="B619" i="41" s="1"/>
  <c r="I5" i="9"/>
  <c r="L43" i="9"/>
  <c r="M43" i="9"/>
  <c r="K43" i="9"/>
  <c r="N18" i="25"/>
  <c r="E10" i="22"/>
  <c r="F51" i="9"/>
  <c r="B567" i="41" s="1"/>
  <c r="M44" i="9"/>
  <c r="K44" i="9"/>
  <c r="L44" i="9"/>
  <c r="E7" i="33"/>
  <c r="B806" i="41" s="1"/>
  <c r="E17" i="7"/>
  <c r="B174" i="41" s="1"/>
  <c r="L16" i="29"/>
  <c r="K16" i="29"/>
  <c r="M16" i="29"/>
  <c r="E18" i="29"/>
  <c r="B602" i="41" s="1"/>
  <c r="B24" i="29"/>
  <c r="B617" i="41" s="1"/>
  <c r="M17" i="29"/>
  <c r="L17" i="29"/>
  <c r="K17" i="29"/>
  <c r="E9" i="3"/>
  <c r="B216" i="41" s="1"/>
  <c r="K10" i="22" l="1"/>
  <c r="B315" i="41"/>
  <c r="M18" i="29"/>
  <c r="O10" i="22"/>
  <c r="O11" i="22"/>
  <c r="K18" i="29"/>
  <c r="L18" i="29"/>
  <c r="A11" i="8" l="1"/>
  <c r="N144" i="31" l="1"/>
  <c r="N145" i="31"/>
  <c r="N146" i="31"/>
  <c r="N147" i="31"/>
  <c r="N148" i="31"/>
  <c r="N149" i="31"/>
  <c r="N150" i="31"/>
  <c r="N151" i="31"/>
  <c r="N152" i="31"/>
  <c r="N153" i="31"/>
  <c r="N154" i="31"/>
  <c r="N155" i="31"/>
  <c r="N156" i="31"/>
  <c r="N157" i="31"/>
  <c r="N158" i="31"/>
  <c r="N159" i="31"/>
  <c r="N160" i="31"/>
  <c r="N161" i="31"/>
  <c r="N162" i="31"/>
  <c r="N163" i="31"/>
  <c r="N164" i="31"/>
  <c r="N165" i="31"/>
  <c r="N166" i="31"/>
  <c r="N167" i="31"/>
  <c r="N168" i="31"/>
  <c r="N169" i="31"/>
  <c r="N170" i="31"/>
  <c r="N171" i="31"/>
  <c r="N172" i="31"/>
  <c r="N173" i="31"/>
  <c r="N174" i="31"/>
  <c r="N175" i="31"/>
  <c r="N176" i="31"/>
  <c r="N177" i="31"/>
  <c r="N178" i="31"/>
  <c r="N179" i="31"/>
  <c r="N180" i="31"/>
  <c r="N181" i="31"/>
  <c r="N182" i="31"/>
  <c r="N183" i="31"/>
  <c r="N184" i="31"/>
  <c r="N185" i="31"/>
  <c r="N186" i="31"/>
  <c r="N187" i="31"/>
  <c r="N188" i="31"/>
  <c r="N189" i="31"/>
  <c r="N190" i="31"/>
  <c r="N191" i="31"/>
  <c r="N192" i="31"/>
  <c r="N193" i="31"/>
  <c r="N194" i="31"/>
  <c r="N195" i="31"/>
  <c r="N196" i="31"/>
  <c r="N197" i="31"/>
  <c r="N198" i="31"/>
  <c r="N199" i="31"/>
  <c r="N200" i="31"/>
  <c r="N201" i="31"/>
  <c r="N202" i="31"/>
  <c r="N203" i="31"/>
  <c r="N204" i="31"/>
  <c r="N205" i="31"/>
  <c r="N206" i="31"/>
  <c r="N207" i="31"/>
  <c r="N208" i="31"/>
  <c r="N209" i="31"/>
  <c r="N210" i="31"/>
  <c r="N211" i="31"/>
  <c r="N212" i="31"/>
  <c r="N213" i="31"/>
  <c r="N214" i="31"/>
  <c r="N215" i="31"/>
  <c r="N216" i="31"/>
  <c r="N217" i="31"/>
  <c r="N218" i="31"/>
  <c r="N219" i="31"/>
  <c r="N220" i="31"/>
  <c r="N221" i="31"/>
  <c r="N222" i="31"/>
  <c r="N223" i="31"/>
  <c r="N224" i="31"/>
  <c r="N225" i="31"/>
  <c r="N226" i="31"/>
  <c r="N227" i="31"/>
  <c r="N228" i="31"/>
  <c r="N229" i="31"/>
  <c r="N230" i="31"/>
  <c r="N231" i="31"/>
  <c r="N232" i="31"/>
  <c r="N233" i="31"/>
  <c r="N234" i="31"/>
  <c r="N235" i="31"/>
  <c r="N236" i="31"/>
  <c r="N237" i="31"/>
  <c r="N238" i="31"/>
  <c r="N239" i="31"/>
  <c r="N240" i="31"/>
  <c r="N241" i="31"/>
  <c r="N242" i="31"/>
  <c r="N243" i="31"/>
  <c r="N244" i="31"/>
  <c r="N245" i="31"/>
  <c r="N246" i="31"/>
  <c r="N247" i="31"/>
  <c r="N248" i="31"/>
  <c r="N249" i="31"/>
  <c r="N250" i="31"/>
  <c r="N251" i="31"/>
  <c r="N252" i="31"/>
  <c r="N253" i="31"/>
  <c r="N254" i="31"/>
  <c r="N255" i="31"/>
  <c r="L144" i="31"/>
  <c r="L145" i="31"/>
  <c r="L146" i="31"/>
  <c r="L147" i="31"/>
  <c r="L148" i="31"/>
  <c r="L149" i="31"/>
  <c r="L150" i="31"/>
  <c r="L151" i="31"/>
  <c r="L152" i="31"/>
  <c r="L153" i="31"/>
  <c r="L154" i="31"/>
  <c r="L155" i="31"/>
  <c r="L156" i="31"/>
  <c r="L157" i="31"/>
  <c r="L158" i="31"/>
  <c r="L159" i="31"/>
  <c r="L160" i="31"/>
  <c r="L161" i="31"/>
  <c r="L162" i="31"/>
  <c r="L163" i="31"/>
  <c r="L164" i="31"/>
  <c r="L165" i="31"/>
  <c r="L166" i="31"/>
  <c r="L167" i="31"/>
  <c r="L168" i="31"/>
  <c r="L169" i="31"/>
  <c r="L170" i="31"/>
  <c r="L171" i="31"/>
  <c r="L172" i="31"/>
  <c r="L173" i="31"/>
  <c r="L174" i="31"/>
  <c r="L175" i="31"/>
  <c r="L176" i="31"/>
  <c r="L177" i="31"/>
  <c r="L178" i="31"/>
  <c r="L179" i="31"/>
  <c r="L180" i="31"/>
  <c r="L181" i="31"/>
  <c r="L182" i="31"/>
  <c r="L183" i="31"/>
  <c r="L184" i="31"/>
  <c r="L185" i="31"/>
  <c r="L186" i="31"/>
  <c r="L187" i="31"/>
  <c r="L188" i="31"/>
  <c r="L189" i="31"/>
  <c r="L190" i="31"/>
  <c r="L191" i="31"/>
  <c r="L192" i="31"/>
  <c r="L193" i="31"/>
  <c r="L194" i="31"/>
  <c r="L195" i="31"/>
  <c r="L196" i="31"/>
  <c r="L197" i="31"/>
  <c r="L198" i="31"/>
  <c r="L199" i="31"/>
  <c r="L200" i="31"/>
  <c r="L201" i="31"/>
  <c r="L202" i="31"/>
  <c r="L203" i="31"/>
  <c r="L204" i="31"/>
  <c r="L205" i="31"/>
  <c r="L206" i="31"/>
  <c r="L207" i="31"/>
  <c r="L208" i="31"/>
  <c r="L209" i="31"/>
  <c r="L210" i="31"/>
  <c r="L211" i="31"/>
  <c r="L212" i="31"/>
  <c r="L213" i="31"/>
  <c r="L214" i="31"/>
  <c r="L215" i="31"/>
  <c r="L216" i="31"/>
  <c r="L217" i="31"/>
  <c r="L218" i="31"/>
  <c r="L219" i="31"/>
  <c r="L220" i="31"/>
  <c r="L221" i="31"/>
  <c r="L222" i="31"/>
  <c r="L223" i="31"/>
  <c r="L224" i="31"/>
  <c r="L225" i="31"/>
  <c r="L226" i="31"/>
  <c r="L227" i="31"/>
  <c r="L228" i="31"/>
  <c r="L229" i="31"/>
  <c r="L230" i="31"/>
  <c r="L231" i="31"/>
  <c r="L232" i="31"/>
  <c r="L233" i="31"/>
  <c r="L234" i="31"/>
  <c r="L235" i="31"/>
  <c r="L236" i="31"/>
  <c r="L237" i="31"/>
  <c r="L238" i="31"/>
  <c r="L239" i="31"/>
  <c r="L240" i="31"/>
  <c r="L241" i="31"/>
  <c r="L242" i="31"/>
  <c r="L243" i="31"/>
  <c r="L244" i="31"/>
  <c r="L245" i="31"/>
  <c r="L246" i="31"/>
  <c r="L247" i="31"/>
  <c r="L248" i="31"/>
  <c r="L249" i="31"/>
  <c r="L250" i="31"/>
  <c r="L251" i="31"/>
  <c r="L252" i="31"/>
  <c r="L253" i="31"/>
  <c r="L254" i="31"/>
  <c r="L255" i="31"/>
  <c r="N14" i="31" l="1"/>
  <c r="N15" i="31"/>
  <c r="N16" i="31"/>
  <c r="N17" i="31"/>
  <c r="N18" i="31"/>
  <c r="N19" i="31"/>
  <c r="N20" i="31"/>
  <c r="N21" i="31"/>
  <c r="N22" i="31"/>
  <c r="N23" i="31"/>
  <c r="N24" i="31"/>
  <c r="N25" i="31"/>
  <c r="N26" i="31"/>
  <c r="N27" i="31"/>
  <c r="N28" i="31"/>
  <c r="N29" i="31"/>
  <c r="N30" i="31"/>
  <c r="N31" i="31"/>
  <c r="N32" i="31"/>
  <c r="N33" i="31"/>
  <c r="N34" i="31"/>
  <c r="N35" i="31"/>
  <c r="N36" i="31"/>
  <c r="N37" i="31"/>
  <c r="N38" i="31"/>
  <c r="N39" i="31"/>
  <c r="N40" i="31"/>
  <c r="N41" i="31"/>
  <c r="N42" i="31"/>
  <c r="N43" i="31"/>
  <c r="N44" i="31"/>
  <c r="N45" i="31"/>
  <c r="N46" i="31"/>
  <c r="N47" i="31"/>
  <c r="N48" i="31"/>
  <c r="N49" i="31"/>
  <c r="N50" i="31"/>
  <c r="N51" i="31"/>
  <c r="N52" i="31"/>
  <c r="N53" i="31"/>
  <c r="N54" i="31"/>
  <c r="N55" i="31"/>
  <c r="N56" i="31"/>
  <c r="N57" i="31"/>
  <c r="N58" i="31"/>
  <c r="N59" i="31"/>
  <c r="N60" i="31"/>
  <c r="N61" i="31"/>
  <c r="N62" i="31"/>
  <c r="N63" i="31"/>
  <c r="N64" i="31"/>
  <c r="N65" i="31"/>
  <c r="N66" i="31"/>
  <c r="N67" i="31"/>
  <c r="N68" i="31"/>
  <c r="N69" i="31"/>
  <c r="N70" i="31"/>
  <c r="N71" i="31"/>
  <c r="N72" i="31"/>
  <c r="N73" i="31"/>
  <c r="N74" i="31"/>
  <c r="N75" i="31"/>
  <c r="N76" i="31"/>
  <c r="N77" i="31"/>
  <c r="N78" i="31"/>
  <c r="N79" i="31"/>
  <c r="N80" i="31"/>
  <c r="N81" i="31"/>
  <c r="N82" i="31"/>
  <c r="N83" i="31"/>
  <c r="N84" i="31"/>
  <c r="N85" i="31"/>
  <c r="N86" i="31"/>
  <c r="N87" i="31"/>
  <c r="N88" i="31"/>
  <c r="N89" i="31"/>
  <c r="N90" i="31"/>
  <c r="N91" i="31"/>
  <c r="N92" i="31"/>
  <c r="N93" i="31"/>
  <c r="N94" i="31"/>
  <c r="N95" i="31"/>
  <c r="N96" i="31"/>
  <c r="N97" i="31"/>
  <c r="N98" i="31"/>
  <c r="N99" i="31"/>
  <c r="N100" i="31"/>
  <c r="N101" i="31"/>
  <c r="N102" i="31"/>
  <c r="N103" i="31"/>
  <c r="N104" i="31"/>
  <c r="N105" i="31"/>
  <c r="N106" i="31"/>
  <c r="N107" i="31"/>
  <c r="N108" i="31"/>
  <c r="N109" i="31"/>
  <c r="N110" i="31"/>
  <c r="N111" i="31"/>
  <c r="N112" i="31"/>
  <c r="N113" i="31"/>
  <c r="N114" i="31"/>
  <c r="N115" i="31"/>
  <c r="N116" i="31"/>
  <c r="N117" i="31"/>
  <c r="N118" i="31"/>
  <c r="N119" i="31"/>
  <c r="N120" i="31"/>
  <c r="N121" i="31"/>
  <c r="N122" i="31"/>
  <c r="N123" i="31"/>
  <c r="N124" i="31"/>
  <c r="N125" i="31"/>
  <c r="N126" i="31"/>
  <c r="N127" i="31"/>
  <c r="N128" i="31"/>
  <c r="N129" i="31"/>
  <c r="N130" i="31"/>
  <c r="N131" i="31"/>
  <c r="N132" i="31"/>
  <c r="N133" i="31"/>
  <c r="N134" i="31"/>
  <c r="N135" i="31"/>
  <c r="N136" i="31"/>
  <c r="N137" i="31"/>
  <c r="N138" i="31"/>
  <c r="N139" i="31"/>
  <c r="N140" i="31"/>
  <c r="N141" i="31"/>
  <c r="N142" i="31"/>
  <c r="N143" i="31"/>
  <c r="N13" i="31"/>
  <c r="T13" i="30"/>
  <c r="T14" i="30"/>
  <c r="T15" i="30"/>
  <c r="T16" i="30"/>
  <c r="T17" i="30"/>
  <c r="T18" i="30"/>
  <c r="T19" i="30"/>
  <c r="T20" i="30"/>
  <c r="T21" i="30"/>
  <c r="T22" i="30"/>
  <c r="T23" i="30"/>
  <c r="T24" i="30"/>
  <c r="T25" i="30"/>
  <c r="T26" i="30"/>
  <c r="T27" i="30"/>
  <c r="T28" i="30"/>
  <c r="T29" i="30"/>
  <c r="T30" i="30"/>
  <c r="T31" i="30"/>
  <c r="T32" i="30"/>
  <c r="T33" i="30"/>
  <c r="T34" i="30"/>
  <c r="T35" i="30"/>
  <c r="T36" i="30"/>
  <c r="T37" i="30"/>
  <c r="T38" i="30"/>
  <c r="T39" i="30"/>
  <c r="T40" i="30"/>
  <c r="T41" i="30"/>
  <c r="T42" i="30"/>
  <c r="T43" i="30"/>
  <c r="T44" i="30"/>
  <c r="T45" i="30"/>
  <c r="T46" i="30"/>
  <c r="T47" i="30"/>
  <c r="T48" i="30"/>
  <c r="T49" i="30"/>
  <c r="T50" i="30"/>
  <c r="T51" i="30"/>
  <c r="T52" i="30"/>
  <c r="T53" i="30"/>
  <c r="T54" i="30"/>
  <c r="T55" i="30"/>
  <c r="T56" i="30"/>
  <c r="T57" i="30"/>
  <c r="T58" i="30"/>
  <c r="T59" i="30"/>
  <c r="T60" i="30"/>
  <c r="T61" i="30"/>
  <c r="T62" i="30"/>
  <c r="T63" i="30"/>
  <c r="T64" i="30"/>
  <c r="T65" i="30"/>
  <c r="T66" i="30"/>
  <c r="T67" i="30"/>
  <c r="T68" i="30"/>
  <c r="T69" i="30"/>
  <c r="T70" i="30"/>
  <c r="T71" i="30"/>
  <c r="T72" i="30"/>
  <c r="T73" i="30"/>
  <c r="T74" i="30"/>
  <c r="T75" i="30"/>
  <c r="T76" i="30"/>
  <c r="T77" i="30"/>
  <c r="T78" i="30"/>
  <c r="T79" i="30"/>
  <c r="T80" i="30"/>
  <c r="T81" i="30"/>
  <c r="T82" i="30"/>
  <c r="T83" i="30"/>
  <c r="T84" i="30"/>
  <c r="T85" i="30"/>
  <c r="T86" i="30"/>
  <c r="T87" i="30"/>
  <c r="T88" i="30"/>
  <c r="T89" i="30"/>
  <c r="T90" i="30"/>
  <c r="T91" i="30"/>
  <c r="T92" i="30"/>
  <c r="T93" i="30"/>
  <c r="T94" i="30"/>
  <c r="T95" i="30"/>
  <c r="T96" i="30"/>
  <c r="T97" i="30"/>
  <c r="T98" i="30"/>
  <c r="T99" i="30"/>
  <c r="T100" i="30"/>
  <c r="T101" i="30"/>
  <c r="T102" i="30"/>
  <c r="T103" i="30"/>
  <c r="T104" i="30"/>
  <c r="T105" i="30"/>
  <c r="T106" i="30"/>
  <c r="T107" i="30"/>
  <c r="T108" i="30"/>
  <c r="T109" i="30"/>
  <c r="T110" i="30"/>
  <c r="T111" i="30"/>
  <c r="T112" i="30"/>
  <c r="T113" i="30"/>
  <c r="T114" i="30"/>
  <c r="T115" i="30"/>
  <c r="T116" i="30"/>
  <c r="T117" i="30"/>
  <c r="T118" i="30"/>
  <c r="T119" i="30"/>
  <c r="T120" i="30"/>
  <c r="T121" i="30"/>
  <c r="T122" i="30"/>
  <c r="T123" i="30"/>
  <c r="T124" i="30"/>
  <c r="T125" i="30"/>
  <c r="T126" i="30"/>
  <c r="T127" i="30"/>
  <c r="T128" i="30"/>
  <c r="T129" i="30"/>
  <c r="T130" i="30"/>
  <c r="T131" i="30"/>
  <c r="T132" i="30"/>
  <c r="T133" i="30"/>
  <c r="T134" i="30"/>
  <c r="T135" i="30"/>
  <c r="T136" i="30"/>
  <c r="T137" i="30"/>
  <c r="T138" i="30"/>
  <c r="T139" i="30"/>
  <c r="T140" i="30"/>
  <c r="T141" i="30"/>
  <c r="T142" i="30"/>
  <c r="T143" i="30"/>
  <c r="T144" i="30"/>
  <c r="T145" i="30"/>
  <c r="T146" i="30"/>
  <c r="T147" i="30"/>
  <c r="T148" i="30"/>
  <c r="T149" i="30"/>
  <c r="T150" i="30"/>
  <c r="T151" i="30"/>
  <c r="T152" i="30"/>
  <c r="T153" i="30"/>
  <c r="T154" i="30"/>
  <c r="T155" i="30"/>
  <c r="T156" i="30"/>
  <c r="T157" i="30"/>
  <c r="T158" i="30"/>
  <c r="T159" i="30"/>
  <c r="T160" i="30"/>
  <c r="T161" i="30"/>
  <c r="T162" i="30"/>
  <c r="T163" i="30"/>
  <c r="T164" i="30"/>
  <c r="T165" i="30"/>
  <c r="T166" i="30"/>
  <c r="T167" i="30"/>
  <c r="T168" i="30"/>
  <c r="T169" i="30"/>
  <c r="T170" i="30"/>
  <c r="T171" i="30"/>
  <c r="T172" i="30"/>
  <c r="T173" i="30"/>
  <c r="T174" i="30"/>
  <c r="T175" i="30"/>
  <c r="T176" i="30"/>
  <c r="T177" i="30"/>
  <c r="T178" i="30"/>
  <c r="T179" i="30"/>
  <c r="T180" i="30"/>
  <c r="T181" i="30"/>
  <c r="T182" i="30"/>
  <c r="T183" i="30"/>
  <c r="T184" i="30"/>
  <c r="T185" i="30"/>
  <c r="T186" i="30"/>
  <c r="T187" i="30"/>
  <c r="T188" i="30"/>
  <c r="T189" i="30"/>
  <c r="T190" i="30"/>
  <c r="T191" i="30"/>
  <c r="T192" i="30"/>
  <c r="T193" i="30"/>
  <c r="T194" i="30"/>
  <c r="T195" i="30"/>
  <c r="T196" i="30"/>
  <c r="T197" i="30"/>
  <c r="T198" i="30"/>
  <c r="T199" i="30"/>
  <c r="T200" i="30"/>
  <c r="T201" i="30"/>
  <c r="T202" i="30"/>
  <c r="T203" i="30"/>
  <c r="T204" i="30"/>
  <c r="T12" i="30"/>
  <c r="S14" i="30"/>
  <c r="S15" i="30"/>
  <c r="S16" i="30"/>
  <c r="S17" i="30"/>
  <c r="S18" i="30"/>
  <c r="S19" i="30"/>
  <c r="S20" i="30"/>
  <c r="S21" i="30"/>
  <c r="S22" i="30"/>
  <c r="S23" i="30"/>
  <c r="S24" i="30"/>
  <c r="S25" i="30"/>
  <c r="S26" i="30"/>
  <c r="S27" i="30"/>
  <c r="S28" i="30"/>
  <c r="S29" i="30"/>
  <c r="S30" i="30"/>
  <c r="S31" i="30"/>
  <c r="S32" i="30"/>
  <c r="S33" i="30"/>
  <c r="S34" i="30"/>
  <c r="S35" i="30"/>
  <c r="S36" i="30"/>
  <c r="S37" i="30"/>
  <c r="S38" i="30"/>
  <c r="S39" i="30"/>
  <c r="S40" i="30"/>
  <c r="S41" i="30"/>
  <c r="S42" i="30"/>
  <c r="S43" i="30"/>
  <c r="S44" i="30"/>
  <c r="S45" i="30"/>
  <c r="S46" i="30"/>
  <c r="S47" i="30"/>
  <c r="S48" i="30"/>
  <c r="S49" i="30"/>
  <c r="S50" i="30"/>
  <c r="S51" i="30"/>
  <c r="S52" i="30"/>
  <c r="S53" i="30"/>
  <c r="S54" i="30"/>
  <c r="S55" i="30"/>
  <c r="S56" i="30"/>
  <c r="S57" i="30"/>
  <c r="S58" i="30"/>
  <c r="S59" i="30"/>
  <c r="S60" i="30"/>
  <c r="S61" i="30"/>
  <c r="S62" i="30"/>
  <c r="S63" i="30"/>
  <c r="S64" i="30"/>
  <c r="S65" i="30"/>
  <c r="S66" i="30"/>
  <c r="S67" i="30"/>
  <c r="S68" i="30"/>
  <c r="S69" i="30"/>
  <c r="S70" i="30"/>
  <c r="S71" i="30"/>
  <c r="S72" i="30"/>
  <c r="S73" i="30"/>
  <c r="S74" i="30"/>
  <c r="S75" i="30"/>
  <c r="S76" i="30"/>
  <c r="S77" i="30"/>
  <c r="S78" i="30"/>
  <c r="S79" i="30"/>
  <c r="S80" i="30"/>
  <c r="S81" i="30"/>
  <c r="S82" i="30"/>
  <c r="S83" i="30"/>
  <c r="S84" i="30"/>
  <c r="S85" i="30"/>
  <c r="S86" i="30"/>
  <c r="S87" i="30"/>
  <c r="S88" i="30"/>
  <c r="S89" i="30"/>
  <c r="S90" i="30"/>
  <c r="S91" i="30"/>
  <c r="S92" i="30"/>
  <c r="S93" i="30"/>
  <c r="S94" i="30"/>
  <c r="S95" i="30"/>
  <c r="S96" i="30"/>
  <c r="S97" i="30"/>
  <c r="S98" i="30"/>
  <c r="S99" i="30"/>
  <c r="S100" i="30"/>
  <c r="S101" i="30"/>
  <c r="S102" i="30"/>
  <c r="S103" i="30"/>
  <c r="S104" i="30"/>
  <c r="S105" i="30"/>
  <c r="S106" i="30"/>
  <c r="S107" i="30"/>
  <c r="S108" i="30"/>
  <c r="S109" i="30"/>
  <c r="S110" i="30"/>
  <c r="S111" i="30"/>
  <c r="S112" i="30"/>
  <c r="S113" i="30"/>
  <c r="S114" i="30"/>
  <c r="S115" i="30"/>
  <c r="S116" i="30"/>
  <c r="S117" i="30"/>
  <c r="S118" i="30"/>
  <c r="S119" i="30"/>
  <c r="S120" i="30"/>
  <c r="S121" i="30"/>
  <c r="S122" i="30"/>
  <c r="S123" i="30"/>
  <c r="S124" i="30"/>
  <c r="S125" i="30"/>
  <c r="S126" i="30"/>
  <c r="S127" i="30"/>
  <c r="S128" i="30"/>
  <c r="S129" i="30"/>
  <c r="S130" i="30"/>
  <c r="S131" i="30"/>
  <c r="S132" i="30"/>
  <c r="S133" i="30"/>
  <c r="S134" i="30"/>
  <c r="S135" i="30"/>
  <c r="S136" i="30"/>
  <c r="S137" i="30"/>
  <c r="S138" i="30"/>
  <c r="S139" i="30"/>
  <c r="S140" i="30"/>
  <c r="S141" i="30"/>
  <c r="S142" i="30"/>
  <c r="S143" i="30"/>
  <c r="S144" i="30"/>
  <c r="S145" i="30"/>
  <c r="S146" i="30"/>
  <c r="S147" i="30"/>
  <c r="S148" i="30"/>
  <c r="S149" i="30"/>
  <c r="S150" i="30"/>
  <c r="S151" i="30"/>
  <c r="S152" i="30"/>
  <c r="S153" i="30"/>
  <c r="S154" i="30"/>
  <c r="S155" i="30"/>
  <c r="S156" i="30"/>
  <c r="S157" i="30"/>
  <c r="S158" i="30"/>
  <c r="S159" i="30"/>
  <c r="S160" i="30"/>
  <c r="S161" i="30"/>
  <c r="S162" i="30"/>
  <c r="S163" i="30"/>
  <c r="S164" i="30"/>
  <c r="S165" i="30"/>
  <c r="S166" i="30"/>
  <c r="S167" i="30"/>
  <c r="S168" i="30"/>
  <c r="S169" i="30"/>
  <c r="S170" i="30"/>
  <c r="S171" i="30"/>
  <c r="S172" i="30"/>
  <c r="S173" i="30"/>
  <c r="S174" i="30"/>
  <c r="S175" i="30"/>
  <c r="S176" i="30"/>
  <c r="S177" i="30"/>
  <c r="S178" i="30"/>
  <c r="S179" i="30"/>
  <c r="S180" i="30"/>
  <c r="S181" i="30"/>
  <c r="S182" i="30"/>
  <c r="S183" i="30"/>
  <c r="S184" i="30"/>
  <c r="S185" i="30"/>
  <c r="S186" i="30"/>
  <c r="S187" i="30"/>
  <c r="S188" i="30"/>
  <c r="S189" i="30"/>
  <c r="S190" i="30"/>
  <c r="S191" i="30"/>
  <c r="S192" i="30"/>
  <c r="S193" i="30"/>
  <c r="S194" i="30"/>
  <c r="S195" i="30"/>
  <c r="S196" i="30"/>
  <c r="S197" i="30"/>
  <c r="S198" i="30"/>
  <c r="S199" i="30"/>
  <c r="S200" i="30"/>
  <c r="S201" i="30"/>
  <c r="S202" i="30"/>
  <c r="S203" i="30"/>
  <c r="S204" i="30"/>
  <c r="S13" i="30"/>
  <c r="S12" i="30"/>
  <c r="R13" i="30"/>
  <c r="R14" i="30"/>
  <c r="R15" i="30"/>
  <c r="R16" i="30"/>
  <c r="R17" i="30"/>
  <c r="R18" i="30"/>
  <c r="R19" i="30"/>
  <c r="R20" i="30"/>
  <c r="R21" i="30"/>
  <c r="R22" i="30"/>
  <c r="R23" i="30"/>
  <c r="R24" i="30"/>
  <c r="R25" i="30"/>
  <c r="R26" i="30"/>
  <c r="R27" i="30"/>
  <c r="R28" i="30"/>
  <c r="R29" i="30"/>
  <c r="R30" i="30"/>
  <c r="R31" i="30"/>
  <c r="R32" i="30"/>
  <c r="R33" i="30"/>
  <c r="R34" i="30"/>
  <c r="R35" i="30"/>
  <c r="R36" i="30"/>
  <c r="R37" i="30"/>
  <c r="R38" i="30"/>
  <c r="R39" i="30"/>
  <c r="R40" i="30"/>
  <c r="R41" i="30"/>
  <c r="R42" i="30"/>
  <c r="R43" i="30"/>
  <c r="R44" i="30"/>
  <c r="R45" i="30"/>
  <c r="R46" i="30"/>
  <c r="R47" i="30"/>
  <c r="R48" i="30"/>
  <c r="R49" i="30"/>
  <c r="R50" i="30"/>
  <c r="R51" i="30"/>
  <c r="R52" i="30"/>
  <c r="R53" i="30"/>
  <c r="R54" i="30"/>
  <c r="R55" i="30"/>
  <c r="R56" i="30"/>
  <c r="R57" i="30"/>
  <c r="R58" i="30"/>
  <c r="R59" i="30"/>
  <c r="R60" i="30"/>
  <c r="R61" i="30"/>
  <c r="R62" i="30"/>
  <c r="R63" i="30"/>
  <c r="R64" i="30"/>
  <c r="R65" i="30"/>
  <c r="R66" i="30"/>
  <c r="R67" i="30"/>
  <c r="R68" i="30"/>
  <c r="R69" i="30"/>
  <c r="R70" i="30"/>
  <c r="R71" i="30"/>
  <c r="R72" i="30"/>
  <c r="R73" i="30"/>
  <c r="R74" i="30"/>
  <c r="R75" i="30"/>
  <c r="R76" i="30"/>
  <c r="R77" i="30"/>
  <c r="R78" i="30"/>
  <c r="R79" i="30"/>
  <c r="R80" i="30"/>
  <c r="R81" i="30"/>
  <c r="R82" i="30"/>
  <c r="R83" i="30"/>
  <c r="R84" i="30"/>
  <c r="R85" i="30"/>
  <c r="R86" i="30"/>
  <c r="R87" i="30"/>
  <c r="R88" i="30"/>
  <c r="R89" i="30"/>
  <c r="R90" i="30"/>
  <c r="R91" i="30"/>
  <c r="R92" i="30"/>
  <c r="R93" i="30"/>
  <c r="R94" i="30"/>
  <c r="R95" i="30"/>
  <c r="R96" i="30"/>
  <c r="R97" i="30"/>
  <c r="R98" i="30"/>
  <c r="R99" i="30"/>
  <c r="R100" i="30"/>
  <c r="R101" i="30"/>
  <c r="R102" i="30"/>
  <c r="R103" i="30"/>
  <c r="R104" i="30"/>
  <c r="R105" i="30"/>
  <c r="R106" i="30"/>
  <c r="R107" i="30"/>
  <c r="R108" i="30"/>
  <c r="R109" i="30"/>
  <c r="R110" i="30"/>
  <c r="R111" i="30"/>
  <c r="R112" i="30"/>
  <c r="R113" i="30"/>
  <c r="R114" i="30"/>
  <c r="R115" i="30"/>
  <c r="R116" i="30"/>
  <c r="R117" i="30"/>
  <c r="R118" i="30"/>
  <c r="R119" i="30"/>
  <c r="R120" i="30"/>
  <c r="R121" i="30"/>
  <c r="R122" i="30"/>
  <c r="R123" i="30"/>
  <c r="R124" i="30"/>
  <c r="R125" i="30"/>
  <c r="R126" i="30"/>
  <c r="R127" i="30"/>
  <c r="R128" i="30"/>
  <c r="R129" i="30"/>
  <c r="R130" i="30"/>
  <c r="R131" i="30"/>
  <c r="R132" i="30"/>
  <c r="R133" i="30"/>
  <c r="R134" i="30"/>
  <c r="R135" i="30"/>
  <c r="R136" i="30"/>
  <c r="R137" i="30"/>
  <c r="R138" i="30"/>
  <c r="R139" i="30"/>
  <c r="R140" i="30"/>
  <c r="R141" i="30"/>
  <c r="R142" i="30"/>
  <c r="R143" i="30"/>
  <c r="R144" i="30"/>
  <c r="R145" i="30"/>
  <c r="R146" i="30"/>
  <c r="R147" i="30"/>
  <c r="R148" i="30"/>
  <c r="R149" i="30"/>
  <c r="R150" i="30"/>
  <c r="R151" i="30"/>
  <c r="R152" i="30"/>
  <c r="R153" i="30"/>
  <c r="R154" i="30"/>
  <c r="R155" i="30"/>
  <c r="R156" i="30"/>
  <c r="R157" i="30"/>
  <c r="R158" i="30"/>
  <c r="R159" i="30"/>
  <c r="R160" i="30"/>
  <c r="R161" i="30"/>
  <c r="R162" i="30"/>
  <c r="R163" i="30"/>
  <c r="R164" i="30"/>
  <c r="R165" i="30"/>
  <c r="R166" i="30"/>
  <c r="R167" i="30"/>
  <c r="R168" i="30"/>
  <c r="R169" i="30"/>
  <c r="R170" i="30"/>
  <c r="R171" i="30"/>
  <c r="R172" i="30"/>
  <c r="R173" i="30"/>
  <c r="R174" i="30"/>
  <c r="R175" i="30"/>
  <c r="R176" i="30"/>
  <c r="R177" i="30"/>
  <c r="R178" i="30"/>
  <c r="R179" i="30"/>
  <c r="R180" i="30"/>
  <c r="R181" i="30"/>
  <c r="R182" i="30"/>
  <c r="R183" i="30"/>
  <c r="R184" i="30"/>
  <c r="R185" i="30"/>
  <c r="R186" i="30"/>
  <c r="R187" i="30"/>
  <c r="R188" i="30"/>
  <c r="R189" i="30"/>
  <c r="R190" i="30"/>
  <c r="R191" i="30"/>
  <c r="R192" i="30"/>
  <c r="R193" i="30"/>
  <c r="R194" i="30"/>
  <c r="R195" i="30"/>
  <c r="R196" i="30"/>
  <c r="R197" i="30"/>
  <c r="R198" i="30"/>
  <c r="R199" i="30"/>
  <c r="R200" i="30"/>
  <c r="R201" i="30"/>
  <c r="R202" i="30"/>
  <c r="R203" i="30"/>
  <c r="R204" i="30"/>
  <c r="R12" i="30"/>
  <c r="Q13" i="30"/>
  <c r="Q14" i="30"/>
  <c r="Q15" i="30"/>
  <c r="Q16" i="30"/>
  <c r="Q17" i="30"/>
  <c r="Q18" i="30"/>
  <c r="Q19" i="30"/>
  <c r="Q20" i="30"/>
  <c r="Q21" i="30"/>
  <c r="Q22" i="30"/>
  <c r="Q23" i="30"/>
  <c r="Q24" i="30"/>
  <c r="Q25" i="30"/>
  <c r="Q26" i="30"/>
  <c r="Q27" i="30"/>
  <c r="Q28" i="30"/>
  <c r="Q29" i="30"/>
  <c r="Q30" i="30"/>
  <c r="Q31" i="30"/>
  <c r="Q32" i="30"/>
  <c r="Q33" i="30"/>
  <c r="Q34" i="30"/>
  <c r="Q35" i="30"/>
  <c r="Q36" i="30"/>
  <c r="Q37" i="30"/>
  <c r="Q38" i="30"/>
  <c r="Q39" i="30"/>
  <c r="Q40" i="30"/>
  <c r="Q41" i="30"/>
  <c r="Q42" i="30"/>
  <c r="Q43" i="30"/>
  <c r="Q44" i="30"/>
  <c r="Q45" i="30"/>
  <c r="Q46" i="30"/>
  <c r="Q47" i="30"/>
  <c r="Q48" i="30"/>
  <c r="Q49" i="30"/>
  <c r="Q50" i="30"/>
  <c r="Q51" i="30"/>
  <c r="Q52" i="30"/>
  <c r="Q53" i="30"/>
  <c r="Q54" i="30"/>
  <c r="Q55" i="30"/>
  <c r="Q56" i="30"/>
  <c r="Q57" i="30"/>
  <c r="Q58" i="30"/>
  <c r="Q59" i="30"/>
  <c r="Q60" i="30"/>
  <c r="Q61" i="30"/>
  <c r="Q62" i="30"/>
  <c r="Q63" i="30"/>
  <c r="Q64" i="30"/>
  <c r="Q65" i="30"/>
  <c r="Q66" i="30"/>
  <c r="Q67" i="30"/>
  <c r="Q68" i="30"/>
  <c r="Q69" i="30"/>
  <c r="Q70" i="30"/>
  <c r="Q71" i="30"/>
  <c r="Q72" i="30"/>
  <c r="Q73" i="30"/>
  <c r="Q74" i="30"/>
  <c r="Q75" i="30"/>
  <c r="Q76" i="30"/>
  <c r="Q77" i="30"/>
  <c r="Q78" i="30"/>
  <c r="Q79" i="30"/>
  <c r="Q80" i="30"/>
  <c r="Q81" i="30"/>
  <c r="Q82" i="30"/>
  <c r="Q83" i="30"/>
  <c r="Q84" i="30"/>
  <c r="Q85" i="30"/>
  <c r="Q86" i="30"/>
  <c r="Q87" i="30"/>
  <c r="Q88" i="30"/>
  <c r="Q89" i="30"/>
  <c r="Q90" i="30"/>
  <c r="Q91" i="30"/>
  <c r="Q92" i="30"/>
  <c r="Q93" i="30"/>
  <c r="Q94" i="30"/>
  <c r="Q95" i="30"/>
  <c r="Q96" i="30"/>
  <c r="Q97" i="30"/>
  <c r="Q98" i="30"/>
  <c r="Q99" i="30"/>
  <c r="Q100" i="30"/>
  <c r="Q101" i="30"/>
  <c r="Q102" i="30"/>
  <c r="Q103" i="30"/>
  <c r="Q104" i="30"/>
  <c r="Q105" i="30"/>
  <c r="Q106" i="30"/>
  <c r="Q107" i="30"/>
  <c r="Q108" i="30"/>
  <c r="Q109" i="30"/>
  <c r="Q110" i="30"/>
  <c r="Q111" i="30"/>
  <c r="Q112" i="30"/>
  <c r="Q113" i="30"/>
  <c r="Q114" i="30"/>
  <c r="Q115" i="30"/>
  <c r="Q116" i="30"/>
  <c r="Q117" i="30"/>
  <c r="Q118" i="30"/>
  <c r="Q119" i="30"/>
  <c r="Q120" i="30"/>
  <c r="Q121" i="30"/>
  <c r="Q122" i="30"/>
  <c r="Q123" i="30"/>
  <c r="Q124" i="30"/>
  <c r="Q125" i="30"/>
  <c r="Q126" i="30"/>
  <c r="Q127" i="30"/>
  <c r="Q128" i="30"/>
  <c r="Q129" i="30"/>
  <c r="Q130" i="30"/>
  <c r="Q131" i="30"/>
  <c r="Q132" i="30"/>
  <c r="Q133" i="30"/>
  <c r="Q134" i="30"/>
  <c r="Q135" i="30"/>
  <c r="Q136" i="30"/>
  <c r="Q137" i="30"/>
  <c r="Q138" i="30"/>
  <c r="Q139" i="30"/>
  <c r="Q140" i="30"/>
  <c r="Q141" i="30"/>
  <c r="Q142" i="30"/>
  <c r="Q143" i="30"/>
  <c r="Q144" i="30"/>
  <c r="Q145" i="30"/>
  <c r="Q146" i="30"/>
  <c r="Q147" i="30"/>
  <c r="Q148" i="30"/>
  <c r="Q149" i="30"/>
  <c r="Q150" i="30"/>
  <c r="Q151" i="30"/>
  <c r="Q152" i="30"/>
  <c r="Q153" i="30"/>
  <c r="Q154" i="30"/>
  <c r="Q155" i="30"/>
  <c r="Q156" i="30"/>
  <c r="Q157" i="30"/>
  <c r="Q158" i="30"/>
  <c r="Q159" i="30"/>
  <c r="Q160" i="30"/>
  <c r="Q161" i="30"/>
  <c r="Q162" i="30"/>
  <c r="Q163" i="30"/>
  <c r="Q164" i="30"/>
  <c r="Q165" i="30"/>
  <c r="Q166" i="30"/>
  <c r="Q167" i="30"/>
  <c r="Q168" i="30"/>
  <c r="Q169" i="30"/>
  <c r="Q170" i="30"/>
  <c r="Q171" i="30"/>
  <c r="Q172" i="30"/>
  <c r="Q173" i="30"/>
  <c r="Q174" i="30"/>
  <c r="Q175" i="30"/>
  <c r="Q176" i="30"/>
  <c r="Q177" i="30"/>
  <c r="Q178" i="30"/>
  <c r="Q179" i="30"/>
  <c r="Q180" i="30"/>
  <c r="Q181" i="30"/>
  <c r="Q182" i="30"/>
  <c r="Q183" i="30"/>
  <c r="Q184" i="30"/>
  <c r="Q185" i="30"/>
  <c r="Q186" i="30"/>
  <c r="Q187" i="30"/>
  <c r="Q188" i="30"/>
  <c r="Q189" i="30"/>
  <c r="Q190" i="30"/>
  <c r="Q191" i="30"/>
  <c r="Q192" i="30"/>
  <c r="Q193" i="30"/>
  <c r="Q194" i="30"/>
  <c r="Q195" i="30"/>
  <c r="Q196" i="30"/>
  <c r="Q197" i="30"/>
  <c r="Q198" i="30"/>
  <c r="Q199" i="30"/>
  <c r="Q200" i="30"/>
  <c r="Q201" i="30"/>
  <c r="Q202" i="30"/>
  <c r="Q203" i="30"/>
  <c r="Q204" i="30"/>
  <c r="Q12" i="30"/>
  <c r="Q11" i="22" l="1"/>
  <c r="Q9" i="22"/>
  <c r="Q7" i="22"/>
  <c r="B19" i="22" l="1"/>
  <c r="B348" i="41" s="1"/>
  <c r="B8" i="26"/>
  <c r="B372" i="41" s="1"/>
  <c r="E8" i="26" l="1"/>
  <c r="B375" i="41" s="1"/>
  <c r="E8" i="14"/>
  <c r="B638" i="41" s="1"/>
  <c r="D14" i="1"/>
  <c r="B74" i="41" s="1"/>
  <c r="B8" i="1"/>
  <c r="B48" i="41" s="1"/>
  <c r="B14" i="1"/>
  <c r="B72" i="41" s="1"/>
  <c r="E8" i="2"/>
  <c r="B108" i="41" s="1"/>
  <c r="E7" i="2"/>
  <c r="B102" i="41" s="1"/>
  <c r="C5" i="2"/>
  <c r="B94" i="41" s="1"/>
  <c r="D5" i="2"/>
  <c r="B95" i="41" s="1"/>
  <c r="B5" i="2"/>
  <c r="B93" i="41" s="1"/>
  <c r="F18" i="1"/>
  <c r="B88" i="41" s="1"/>
  <c r="C18" i="1"/>
  <c r="B85" i="41" s="1"/>
  <c r="E16" i="1"/>
  <c r="B81" i="41" s="1"/>
  <c r="D8" i="1"/>
  <c r="B50" i="41" s="1"/>
  <c r="D18" i="1" l="1"/>
  <c r="B86" i="41" s="1"/>
  <c r="R9" i="1"/>
  <c r="E14" i="1"/>
  <c r="B75" i="41" s="1"/>
  <c r="E5" i="2"/>
  <c r="B96" i="41" s="1"/>
  <c r="B18" i="1"/>
  <c r="B84" i="41" s="1"/>
  <c r="E8" i="1"/>
  <c r="B51" i="41" s="1"/>
  <c r="K6" i="29"/>
  <c r="E18" i="1" l="1"/>
  <c r="B87" i="41" s="1"/>
  <c r="R11" i="1"/>
  <c r="R7" i="1"/>
  <c r="D45" i="9" l="1"/>
  <c r="B547" i="41" s="1"/>
  <c r="B45" i="9"/>
  <c r="B545" i="41" s="1"/>
  <c r="E45" i="9" l="1"/>
  <c r="B548" i="41" s="1"/>
  <c r="C24" i="29"/>
  <c r="B618" i="41" s="1"/>
  <c r="B14" i="9"/>
  <c r="B413" i="41" s="1"/>
  <c r="E42" i="9"/>
  <c r="B530" i="41" s="1"/>
  <c r="M45" i="9" l="1"/>
  <c r="M42" i="9"/>
  <c r="K42" i="9"/>
  <c r="L42" i="9"/>
  <c r="L45" i="9"/>
  <c r="K45" i="9"/>
  <c r="E24" i="29"/>
  <c r="B620" i="41" s="1"/>
  <c r="I17" i="25" l="1"/>
  <c r="B792" i="41" s="1"/>
  <c r="P19" i="30" l="1"/>
  <c r="P20" i="30"/>
  <c r="P21" i="30"/>
  <c r="P22" i="30"/>
  <c r="P23" i="30"/>
  <c r="P24" i="30"/>
  <c r="P25" i="30"/>
  <c r="P26" i="30"/>
  <c r="P27" i="30"/>
  <c r="P28" i="30"/>
  <c r="P29" i="30"/>
  <c r="P30" i="30"/>
  <c r="P31" i="30"/>
  <c r="P32" i="30"/>
  <c r="P33" i="30"/>
  <c r="P34" i="30"/>
  <c r="P35" i="30"/>
  <c r="P36" i="30"/>
  <c r="P37" i="30"/>
  <c r="P38" i="30"/>
  <c r="P39" i="30"/>
  <c r="P40" i="30"/>
  <c r="P41" i="30"/>
  <c r="P42" i="30"/>
  <c r="P43" i="30"/>
  <c r="P44" i="30"/>
  <c r="P45" i="30"/>
  <c r="P46" i="30"/>
  <c r="P47" i="30"/>
  <c r="P48" i="30"/>
  <c r="P49" i="30"/>
  <c r="P50" i="30"/>
  <c r="P51" i="30"/>
  <c r="P52" i="30"/>
  <c r="P53" i="30"/>
  <c r="P54" i="30"/>
  <c r="P55" i="30"/>
  <c r="P56" i="30"/>
  <c r="P57" i="30"/>
  <c r="P58" i="30"/>
  <c r="P59" i="30"/>
  <c r="P60" i="30"/>
  <c r="P61" i="30"/>
  <c r="P62" i="30"/>
  <c r="P63" i="30"/>
  <c r="P64" i="30"/>
  <c r="P65" i="30"/>
  <c r="P66" i="30"/>
  <c r="P67" i="30"/>
  <c r="P68" i="30"/>
  <c r="P69" i="30"/>
  <c r="P70" i="30"/>
  <c r="P71" i="30"/>
  <c r="P72" i="30"/>
  <c r="P73" i="30"/>
  <c r="P74" i="30"/>
  <c r="P75" i="30"/>
  <c r="P76" i="30"/>
  <c r="P77" i="30"/>
  <c r="P78" i="30"/>
  <c r="P79" i="30"/>
  <c r="P80" i="30"/>
  <c r="P81" i="30"/>
  <c r="P82" i="30"/>
  <c r="P83" i="30"/>
  <c r="P84" i="30"/>
  <c r="P85" i="30"/>
  <c r="P86" i="30"/>
  <c r="P87" i="30"/>
  <c r="P88" i="30"/>
  <c r="P89" i="30"/>
  <c r="P90" i="30"/>
  <c r="P91" i="30"/>
  <c r="P92" i="30"/>
  <c r="P93" i="30"/>
  <c r="P94" i="30"/>
  <c r="P95" i="30"/>
  <c r="P96" i="30"/>
  <c r="P97" i="30"/>
  <c r="P98" i="30"/>
  <c r="P99" i="30"/>
  <c r="P100" i="30"/>
  <c r="P101" i="30"/>
  <c r="P102" i="30"/>
  <c r="P103" i="30"/>
  <c r="P104" i="30"/>
  <c r="P105" i="30"/>
  <c r="P106" i="30"/>
  <c r="P107" i="30"/>
  <c r="P108" i="30"/>
  <c r="P109" i="30"/>
  <c r="P110" i="30"/>
  <c r="P111" i="30"/>
  <c r="P112" i="30"/>
  <c r="P113" i="30"/>
  <c r="P114" i="30"/>
  <c r="P115" i="30"/>
  <c r="P116" i="30"/>
  <c r="P117" i="30"/>
  <c r="P118" i="30"/>
  <c r="P119" i="30"/>
  <c r="P120" i="30"/>
  <c r="P121" i="30"/>
  <c r="P122" i="30"/>
  <c r="P123" i="30"/>
  <c r="P124" i="30"/>
  <c r="P125" i="30"/>
  <c r="P126" i="30"/>
  <c r="P127" i="30"/>
  <c r="P128" i="30"/>
  <c r="P129" i="30"/>
  <c r="P130" i="30"/>
  <c r="P131" i="30"/>
  <c r="P132" i="30"/>
  <c r="P133" i="30"/>
  <c r="P134" i="30"/>
  <c r="P135" i="30"/>
  <c r="P136" i="30"/>
  <c r="P137" i="30"/>
  <c r="P138" i="30"/>
  <c r="P139" i="30"/>
  <c r="P140" i="30"/>
  <c r="P141" i="30"/>
  <c r="P142" i="30"/>
  <c r="P143" i="30"/>
  <c r="P144" i="30"/>
  <c r="P145" i="30"/>
  <c r="P146" i="30"/>
  <c r="P147" i="30"/>
  <c r="P148" i="30"/>
  <c r="P149" i="30"/>
  <c r="P150" i="30"/>
  <c r="P151" i="30"/>
  <c r="P152" i="30"/>
  <c r="P153" i="30"/>
  <c r="P154" i="30"/>
  <c r="P155" i="30"/>
  <c r="P156" i="30"/>
  <c r="P157" i="30"/>
  <c r="P158" i="30"/>
  <c r="P159" i="30"/>
  <c r="P160" i="30"/>
  <c r="P161" i="30"/>
  <c r="P162" i="30"/>
  <c r="P163" i="30"/>
  <c r="P164" i="30"/>
  <c r="P165" i="30"/>
  <c r="P166" i="30"/>
  <c r="P167" i="30"/>
  <c r="P168" i="30"/>
  <c r="P169" i="30"/>
  <c r="P170" i="30"/>
  <c r="P171" i="30"/>
  <c r="P172" i="30"/>
  <c r="P173" i="30"/>
  <c r="P174" i="30"/>
  <c r="P175" i="30"/>
  <c r="P176" i="30"/>
  <c r="P177" i="30"/>
  <c r="P178" i="30"/>
  <c r="P179" i="30"/>
  <c r="P180" i="30"/>
  <c r="P181" i="30"/>
  <c r="P182" i="30"/>
  <c r="P183" i="30"/>
  <c r="P184" i="30"/>
  <c r="P185" i="30"/>
  <c r="P186" i="30"/>
  <c r="P187" i="30"/>
  <c r="P188" i="30"/>
  <c r="P189" i="30"/>
  <c r="P190" i="30"/>
  <c r="P191" i="30"/>
  <c r="P192" i="30"/>
  <c r="P193" i="30"/>
  <c r="P194" i="30"/>
  <c r="P195" i="30"/>
  <c r="P196" i="30"/>
  <c r="P197" i="30"/>
  <c r="P198" i="30"/>
  <c r="P199" i="30"/>
  <c r="P200" i="30"/>
  <c r="P201" i="30"/>
  <c r="P202" i="30"/>
  <c r="P203" i="30"/>
  <c r="P204" i="30"/>
  <c r="P13" i="30"/>
  <c r="P14" i="30"/>
  <c r="P15" i="30"/>
  <c r="P16" i="30"/>
  <c r="P17" i="30"/>
  <c r="P18" i="30"/>
  <c r="P12" i="30"/>
  <c r="A9" i="30" s="1"/>
  <c r="N8" i="25" l="1"/>
  <c r="N9" i="25"/>
  <c r="N10" i="25"/>
  <c r="N11" i="25"/>
  <c r="N12" i="25"/>
  <c r="N13" i="25"/>
  <c r="N14" i="25"/>
  <c r="N15" i="25"/>
  <c r="N7" i="25"/>
  <c r="K8" i="33"/>
  <c r="K9" i="33"/>
  <c r="K7" i="33"/>
  <c r="A24" i="25" l="1"/>
  <c r="A15" i="33"/>
  <c r="D11" i="20"/>
  <c r="D7" i="18"/>
  <c r="D35" i="20"/>
  <c r="D25" i="18" l="1"/>
  <c r="A1" i="36"/>
  <c r="F12" i="31"/>
  <c r="M17" i="31" s="1"/>
  <c r="E12" i="31"/>
  <c r="M16" i="31" s="1"/>
  <c r="C14" i="9"/>
  <c r="B414" i="41" s="1"/>
  <c r="E14" i="9" l="1"/>
  <c r="B416" i="41" s="1"/>
  <c r="K5" i="36"/>
  <c r="A10" i="36" s="1"/>
  <c r="C35" i="20"/>
  <c r="J5" i="36"/>
  <c r="A11" i="36" s="1"/>
  <c r="M14" i="9" l="1"/>
  <c r="L14" i="9"/>
  <c r="K14" i="9"/>
  <c r="E35" i="20"/>
  <c r="B10" i="24" l="1"/>
  <c r="B6341" i="41" s="1"/>
  <c r="O9" i="3"/>
  <c r="C7" i="16"/>
  <c r="B190" i="41" s="1"/>
  <c r="E9" i="22"/>
  <c r="B309" i="41" l="1"/>
  <c r="K9" i="22"/>
  <c r="B13" i="24"/>
  <c r="B6351" i="41" s="1"/>
  <c r="C19" i="22" l="1"/>
  <c r="B349" i="41" s="1"/>
  <c r="E19" i="22" l="1"/>
  <c r="B351" i="41" s="1"/>
  <c r="E7" i="26"/>
  <c r="B370" i="41" s="1"/>
  <c r="B28" i="9"/>
  <c r="B473" i="41" s="1"/>
  <c r="N9" i="3"/>
  <c r="K19" i="22" l="1"/>
  <c r="K20" i="29"/>
  <c r="M20" i="29"/>
  <c r="I15" i="25"/>
  <c r="B774" i="41" s="1"/>
  <c r="L20" i="29"/>
  <c r="E9" i="24"/>
  <c r="B6339" i="41" s="1"/>
  <c r="J7" i="26"/>
  <c r="A8" i="29"/>
  <c r="A3" i="29"/>
  <c r="K9" i="24" l="1"/>
  <c r="J9" i="24"/>
  <c r="O15" i="25"/>
  <c r="P15" i="25" s="1"/>
  <c r="L14" i="31"/>
  <c r="L15" i="31"/>
  <c r="L16" i="31"/>
  <c r="L17" i="31"/>
  <c r="L18" i="31"/>
  <c r="L19" i="31"/>
  <c r="L20" i="31"/>
  <c r="L21" i="31"/>
  <c r="L22" i="31"/>
  <c r="L23" i="31"/>
  <c r="L24" i="31"/>
  <c r="L25" i="31"/>
  <c r="L26" i="31"/>
  <c r="L27" i="31"/>
  <c r="L28" i="31"/>
  <c r="L29" i="31"/>
  <c r="L30" i="31"/>
  <c r="L31" i="31"/>
  <c r="L32" i="31"/>
  <c r="L33" i="31"/>
  <c r="L34" i="31"/>
  <c r="L35" i="31"/>
  <c r="L36" i="31"/>
  <c r="L37" i="31"/>
  <c r="L38" i="31"/>
  <c r="L39" i="31"/>
  <c r="L40" i="31"/>
  <c r="L41" i="31"/>
  <c r="L42" i="31"/>
  <c r="L43" i="31"/>
  <c r="L44" i="31"/>
  <c r="L45" i="31"/>
  <c r="L46" i="31"/>
  <c r="L47" i="31"/>
  <c r="L48" i="31"/>
  <c r="L49" i="31"/>
  <c r="L50" i="31"/>
  <c r="L51" i="31"/>
  <c r="L52" i="31"/>
  <c r="L53" i="31"/>
  <c r="L54" i="31"/>
  <c r="L55" i="31"/>
  <c r="L56" i="31"/>
  <c r="L57" i="31"/>
  <c r="L58" i="31"/>
  <c r="L59" i="31"/>
  <c r="L60" i="31"/>
  <c r="L61" i="31"/>
  <c r="L62" i="31"/>
  <c r="L63" i="31"/>
  <c r="L64" i="31"/>
  <c r="L65" i="31"/>
  <c r="L66" i="31"/>
  <c r="L67" i="31"/>
  <c r="L68" i="31"/>
  <c r="L69" i="31"/>
  <c r="L70" i="31"/>
  <c r="L71" i="31"/>
  <c r="L72" i="31"/>
  <c r="L73" i="31"/>
  <c r="L74" i="31"/>
  <c r="L75" i="31"/>
  <c r="L76" i="31"/>
  <c r="L77" i="31"/>
  <c r="L78" i="31"/>
  <c r="L79" i="31"/>
  <c r="L80" i="31"/>
  <c r="L81" i="31"/>
  <c r="L82" i="31"/>
  <c r="L83" i="31"/>
  <c r="L84" i="31"/>
  <c r="L85" i="31"/>
  <c r="L86" i="31"/>
  <c r="L87" i="31"/>
  <c r="L88" i="31"/>
  <c r="L89" i="31"/>
  <c r="L90" i="31"/>
  <c r="L91" i="31"/>
  <c r="L92" i="31"/>
  <c r="L93" i="31"/>
  <c r="L94" i="31"/>
  <c r="L95" i="31"/>
  <c r="L96" i="31"/>
  <c r="L97" i="31"/>
  <c r="L98" i="31"/>
  <c r="L99" i="31"/>
  <c r="L100" i="31"/>
  <c r="L101" i="31"/>
  <c r="L102" i="31"/>
  <c r="L103" i="31"/>
  <c r="L104" i="31"/>
  <c r="L105" i="31"/>
  <c r="L106" i="31"/>
  <c r="L107" i="31"/>
  <c r="L108" i="31"/>
  <c r="L109" i="31"/>
  <c r="L110" i="31"/>
  <c r="L111" i="31"/>
  <c r="L112" i="31"/>
  <c r="L113" i="31"/>
  <c r="L114" i="31"/>
  <c r="L115" i="31"/>
  <c r="L116" i="31"/>
  <c r="L117" i="31"/>
  <c r="L118" i="31"/>
  <c r="L119" i="31"/>
  <c r="L120" i="31"/>
  <c r="L121" i="31"/>
  <c r="L122" i="31"/>
  <c r="L123" i="31"/>
  <c r="L124" i="31"/>
  <c r="L125" i="31"/>
  <c r="L126" i="31"/>
  <c r="L127" i="31"/>
  <c r="L128" i="31"/>
  <c r="L129" i="31"/>
  <c r="L130" i="31"/>
  <c r="L131" i="31"/>
  <c r="L132" i="31"/>
  <c r="L133" i="31"/>
  <c r="L134" i="31"/>
  <c r="L135" i="31"/>
  <c r="L136" i="31"/>
  <c r="L137" i="31"/>
  <c r="L138" i="31"/>
  <c r="L139" i="31"/>
  <c r="L140" i="31"/>
  <c r="L141" i="31"/>
  <c r="L142" i="31"/>
  <c r="L143" i="31"/>
  <c r="L13" i="31"/>
  <c r="K7" i="26"/>
  <c r="F9" i="33" l="1"/>
  <c r="B819" i="41" s="1"/>
  <c r="F8" i="33"/>
  <c r="B813" i="41" s="1"/>
  <c r="E9" i="33" l="1"/>
  <c r="B818" i="41" s="1"/>
  <c r="B7" i="16"/>
  <c r="B189" i="41" s="1"/>
  <c r="D7" i="16"/>
  <c r="B191" i="41" s="1"/>
  <c r="D12" i="18"/>
  <c r="D31" i="20"/>
  <c r="A1" i="31"/>
  <c r="A1" i="30"/>
  <c r="A1" i="9"/>
  <c r="O7" i="3"/>
  <c r="O5" i="3"/>
  <c r="E5" i="3"/>
  <c r="B198" i="41" s="1"/>
  <c r="M15" i="22" l="1"/>
  <c r="L15" i="22"/>
  <c r="L7" i="33"/>
  <c r="E7" i="16"/>
  <c r="B192" i="41" s="1"/>
  <c r="K5" i="3"/>
  <c r="L5" i="3"/>
  <c r="E5" i="16"/>
  <c r="B180" i="41" s="1"/>
  <c r="L5" i="16" l="1"/>
  <c r="K5" i="16"/>
  <c r="C28" i="9"/>
  <c r="B474" i="41" s="1"/>
  <c r="B20" i="9"/>
  <c r="B437" i="41" s="1"/>
  <c r="E28" i="9" l="1"/>
  <c r="B476" i="41" s="1"/>
  <c r="C12" i="31"/>
  <c r="M14" i="31" s="1"/>
  <c r="I28" i="9"/>
  <c r="A1" i="33"/>
  <c r="A1" i="25"/>
  <c r="K11" i="9" l="1"/>
  <c r="L11" i="9"/>
  <c r="M11" i="9"/>
  <c r="B18" i="14"/>
  <c r="B689" i="41" s="1"/>
  <c r="D18" i="14"/>
  <c r="B691" i="41" s="1"/>
  <c r="C18" i="14"/>
  <c r="B690" i="41" s="1"/>
  <c r="C11" i="14"/>
  <c r="B654" i="41" s="1"/>
  <c r="E14" i="7"/>
  <c r="B162" i="41" s="1"/>
  <c r="E11" i="14" l="1"/>
  <c r="B656" i="41" s="1"/>
  <c r="E18" i="14"/>
  <c r="B692" i="41" s="1"/>
  <c r="L17" i="14"/>
  <c r="K17" i="14"/>
  <c r="M17" i="14"/>
  <c r="L14" i="7"/>
  <c r="K14" i="7"/>
  <c r="L10" i="14"/>
  <c r="K10" i="14"/>
  <c r="M10" i="14"/>
  <c r="K22" i="29" l="1"/>
  <c r="L22" i="29"/>
  <c r="M22" i="29"/>
  <c r="M11" i="14"/>
  <c r="I11" i="25"/>
  <c r="B738" i="41" s="1"/>
  <c r="L11" i="14"/>
  <c r="K11" i="14"/>
  <c r="D21" i="18"/>
  <c r="A4" i="8"/>
  <c r="A1" i="24"/>
  <c r="A1" i="26"/>
  <c r="A1" i="22"/>
  <c r="A1" i="4"/>
  <c r="A1" i="3"/>
  <c r="A1" i="16"/>
  <c r="A1" i="7"/>
  <c r="A1" i="2"/>
  <c r="A1" i="1"/>
  <c r="A1" i="8"/>
  <c r="O11" i="25" l="1"/>
  <c r="P11" i="25" s="1"/>
  <c r="O8" i="1" l="1"/>
  <c r="P9" i="1"/>
  <c r="D24" i="18" l="1"/>
  <c r="D23" i="18"/>
  <c r="D22" i="18"/>
  <c r="D20" i="18"/>
  <c r="D19" i="18"/>
  <c r="D18" i="18"/>
  <c r="D16" i="18"/>
  <c r="D15" i="18"/>
  <c r="D14" i="18"/>
  <c r="D13" i="18"/>
  <c r="D10" i="18"/>
  <c r="D8" i="18"/>
  <c r="D34" i="20"/>
  <c r="D32" i="20"/>
  <c r="D24" i="20"/>
  <c r="G31" i="29" l="1"/>
  <c r="F31" i="29"/>
  <c r="E31" i="29"/>
  <c r="D31" i="29"/>
  <c r="C31" i="29"/>
  <c r="B31" i="29"/>
  <c r="G29" i="29"/>
  <c r="F29" i="29"/>
  <c r="E29" i="29"/>
  <c r="D29" i="29"/>
  <c r="C29" i="29"/>
  <c r="K13" i="29" l="1"/>
  <c r="I16" i="25"/>
  <c r="B783" i="41" s="1"/>
  <c r="L12" i="29"/>
  <c r="K12" i="29"/>
  <c r="M12" i="29"/>
  <c r="B12" i="31"/>
  <c r="M13" i="31" s="1"/>
  <c r="I20" i="9"/>
  <c r="L6" i="29"/>
  <c r="M13" i="29"/>
  <c r="L13" i="29"/>
  <c r="M24" i="29" l="1"/>
  <c r="A30" i="29" s="1"/>
  <c r="O16" i="25"/>
  <c r="P16" i="25" s="1"/>
  <c r="L24" i="29"/>
  <c r="A29" i="29" s="1"/>
  <c r="K24" i="29"/>
  <c r="A31" i="29" s="1"/>
  <c r="C26" i="20"/>
  <c r="E24" i="20" l="1"/>
  <c r="B29" i="29"/>
  <c r="D20" i="9"/>
  <c r="B439" i="41" s="1"/>
  <c r="N5" i="2"/>
  <c r="P10" i="22"/>
  <c r="N20" i="4"/>
  <c r="O17" i="25" l="1"/>
  <c r="P17" i="25" s="1"/>
  <c r="L12" i="22"/>
  <c r="M12" i="22"/>
  <c r="O14" i="1"/>
  <c r="N14" i="1"/>
  <c r="N8" i="1"/>
  <c r="K7" i="1"/>
  <c r="L7" i="1"/>
  <c r="K11" i="1"/>
  <c r="L11" i="1"/>
  <c r="K12" i="1"/>
  <c r="L12" i="1"/>
  <c r="K13" i="1"/>
  <c r="L13" i="1"/>
  <c r="K6" i="1"/>
  <c r="L6" i="1"/>
  <c r="C10" i="24" l="1"/>
  <c r="B6342" i="41" s="1"/>
  <c r="E7" i="24"/>
  <c r="B6329" i="41" s="1"/>
  <c r="C20" i="9"/>
  <c r="B438" i="41" s="1"/>
  <c r="C13" i="24" l="1"/>
  <c r="B6352" i="41" s="1"/>
  <c r="C51" i="9"/>
  <c r="B564" i="41" s="1"/>
  <c r="E20" i="9"/>
  <c r="B440" i="41" s="1"/>
  <c r="K11" i="24"/>
  <c r="J11" i="24"/>
  <c r="D13" i="24"/>
  <c r="B6353" i="41" s="1"/>
  <c r="K8" i="24"/>
  <c r="J8" i="24"/>
  <c r="D12" i="31"/>
  <c r="M15" i="31" s="1"/>
  <c r="A9" i="31" s="1"/>
  <c r="I10" i="25"/>
  <c r="B729" i="41" s="1"/>
  <c r="E32" i="20"/>
  <c r="K17" i="9"/>
  <c r="I33" i="9"/>
  <c r="K7" i="24"/>
  <c r="J7" i="24"/>
  <c r="E10" i="24"/>
  <c r="B6344" i="41" s="1"/>
  <c r="E8" i="33"/>
  <c r="B812" i="41" s="1"/>
  <c r="K5" i="9"/>
  <c r="L17" i="9"/>
  <c r="M17" i="9"/>
  <c r="M5" i="9"/>
  <c r="L5" i="9"/>
  <c r="J10" i="24" l="1"/>
  <c r="E13" i="24"/>
  <c r="B6354" i="41" s="1"/>
  <c r="E34" i="20"/>
  <c r="O10" i="25"/>
  <c r="P10" i="25" s="1"/>
  <c r="L8" i="33"/>
  <c r="K10" i="24"/>
  <c r="D33" i="20"/>
  <c r="D30" i="20"/>
  <c r="D27" i="20"/>
  <c r="D22" i="20"/>
  <c r="D21" i="20"/>
  <c r="D20" i="20"/>
  <c r="D19" i="20"/>
  <c r="D18" i="20"/>
  <c r="D16" i="20"/>
  <c r="D12" i="20"/>
  <c r="J13" i="24" l="1"/>
  <c r="K13" i="24"/>
  <c r="L14" i="8" l="1"/>
  <c r="K14" i="8"/>
  <c r="M14" i="8"/>
  <c r="C14" i="20"/>
  <c r="E16" i="14"/>
  <c r="B680" i="41" s="1"/>
  <c r="E14" i="14"/>
  <c r="B668" i="41" s="1"/>
  <c r="E9" i="14"/>
  <c r="B644" i="41" s="1"/>
  <c r="E7" i="14"/>
  <c r="B632" i="41" s="1"/>
  <c r="E6" i="14"/>
  <c r="B626" i="41" s="1"/>
  <c r="K6" i="14" l="1"/>
  <c r="K7" i="14"/>
  <c r="K14" i="14"/>
  <c r="K8" i="14"/>
  <c r="K15" i="14"/>
  <c r="K9" i="14"/>
  <c r="K16" i="14"/>
  <c r="K13" i="14"/>
  <c r="L9" i="14"/>
  <c r="M9" i="14"/>
  <c r="L16" i="14"/>
  <c r="M16" i="14"/>
  <c r="M6" i="14"/>
  <c r="L6" i="14"/>
  <c r="L13" i="14"/>
  <c r="M13" i="14"/>
  <c r="M7" i="14"/>
  <c r="L7" i="14"/>
  <c r="L14" i="14"/>
  <c r="M14" i="14"/>
  <c r="L8" i="14"/>
  <c r="M8" i="14"/>
  <c r="M15" i="14"/>
  <c r="L15" i="14"/>
  <c r="M18" i="14" l="1"/>
  <c r="A24" i="14" s="1"/>
  <c r="K18" i="14"/>
  <c r="A25" i="14" s="1"/>
  <c r="L18" i="14"/>
  <c r="A23" i="14" s="1"/>
  <c r="C28" i="20"/>
  <c r="I13" i="25"/>
  <c r="B756" i="41" s="1"/>
  <c r="E12" i="7"/>
  <c r="B150" i="41" s="1"/>
  <c r="O13" i="25" l="1"/>
  <c r="P13" i="25" s="1"/>
  <c r="I12" i="25"/>
  <c r="B747" i="41" s="1"/>
  <c r="L12" i="7"/>
  <c r="K12" i="7"/>
  <c r="K36" i="9"/>
  <c r="K37" i="9"/>
  <c r="L36" i="9"/>
  <c r="M36" i="9"/>
  <c r="L37" i="9"/>
  <c r="M37" i="9"/>
  <c r="K16" i="1"/>
  <c r="L16" i="1"/>
  <c r="O12" i="25" l="1"/>
  <c r="P12" i="25" s="1"/>
  <c r="B18" i="4"/>
  <c r="B276" i="41" s="1"/>
  <c r="C18" i="4"/>
  <c r="B277" i="41" s="1"/>
  <c r="E17" i="4"/>
  <c r="B273" i="41" s="1"/>
  <c r="E18" i="4" l="1"/>
  <c r="B279" i="41" s="1"/>
  <c r="L9" i="33"/>
  <c r="K16" i="4"/>
  <c r="L16" i="4"/>
  <c r="M16" i="4"/>
  <c r="K17" i="4"/>
  <c r="L17" i="4"/>
  <c r="M17" i="4"/>
  <c r="E6" i="26"/>
  <c r="B365" i="41" s="1"/>
  <c r="K10" i="9"/>
  <c r="A3" i="14"/>
  <c r="E13" i="7"/>
  <c r="B156" i="41" s="1"/>
  <c r="E11" i="7"/>
  <c r="B144" i="41" s="1"/>
  <c r="E10" i="7"/>
  <c r="B138" i="41" s="1"/>
  <c r="E9" i="7"/>
  <c r="B132" i="41" s="1"/>
  <c r="K6" i="26" l="1"/>
  <c r="J6" i="26"/>
  <c r="J5" i="26"/>
  <c r="K5" i="26"/>
  <c r="A14" i="33"/>
  <c r="E31" i="20" s="1"/>
  <c r="L10" i="7"/>
  <c r="K10" i="7"/>
  <c r="K11" i="7"/>
  <c r="L13" i="7"/>
  <c r="K13" i="7"/>
  <c r="K9" i="7"/>
  <c r="L9" i="7"/>
  <c r="L10" i="9"/>
  <c r="M10" i="9"/>
  <c r="C22" i="20" l="1"/>
  <c r="A13" i="26"/>
  <c r="A14" i="26"/>
  <c r="K6" i="24" l="1"/>
  <c r="J6" i="24"/>
  <c r="A19" i="24" s="1"/>
  <c r="E22" i="20"/>
  <c r="M18" i="22" l="1"/>
  <c r="L18" i="22"/>
  <c r="A18" i="24" l="1"/>
  <c r="M19" i="22" l="1"/>
  <c r="L10" i="22"/>
  <c r="M10" i="22"/>
  <c r="L19" i="22"/>
  <c r="K18" i="9" l="1"/>
  <c r="L18" i="9"/>
  <c r="M18" i="9"/>
  <c r="K19" i="9" l="1"/>
  <c r="L19" i="9"/>
  <c r="M19" i="9"/>
  <c r="K7" i="2" l="1"/>
  <c r="L7" i="2"/>
  <c r="Q14" i="1" l="1"/>
  <c r="M14" i="1" l="1"/>
  <c r="K14" i="1"/>
  <c r="L14" i="1"/>
  <c r="D33" i="9" l="1"/>
  <c r="B493" i="41" s="1"/>
  <c r="D51" i="9" l="1"/>
  <c r="B565" i="41" s="1"/>
  <c r="K24" i="9"/>
  <c r="L24" i="9"/>
  <c r="M24" i="9"/>
  <c r="K47" i="9" l="1"/>
  <c r="E8" i="22"/>
  <c r="B303" i="41" s="1"/>
  <c r="E7" i="22"/>
  <c r="B297" i="41" l="1"/>
  <c r="K7" i="22"/>
  <c r="K8" i="22"/>
  <c r="N10" i="22"/>
  <c r="A27" i="22" s="1"/>
  <c r="M6" i="22"/>
  <c r="K6" i="7"/>
  <c r="M47" i="9"/>
  <c r="L47" i="9"/>
  <c r="L16" i="22"/>
  <c r="M16" i="22"/>
  <c r="L6" i="22"/>
  <c r="L7" i="22"/>
  <c r="M7" i="22"/>
  <c r="L13" i="22"/>
  <c r="M13" i="22"/>
  <c r="M9" i="22"/>
  <c r="L9" i="22"/>
  <c r="L8" i="22"/>
  <c r="M8" i="22"/>
  <c r="C21" i="20"/>
  <c r="A26" i="22" l="1"/>
  <c r="A25" i="22"/>
  <c r="E21" i="20" l="1"/>
  <c r="B33" i="9"/>
  <c r="B491" i="41" s="1"/>
  <c r="L13" i="24"/>
  <c r="A20" i="24" s="1"/>
  <c r="K13" i="9"/>
  <c r="K12" i="9"/>
  <c r="B51" i="9" l="1"/>
  <c r="B563" i="41" s="1"/>
  <c r="E33" i="9"/>
  <c r="B494" i="41" s="1"/>
  <c r="E33" i="20"/>
  <c r="I9" i="25"/>
  <c r="B720" i="41" s="1"/>
  <c r="I8" i="25"/>
  <c r="B711" i="41" s="1"/>
  <c r="I14" i="25"/>
  <c r="B765" i="41" s="1"/>
  <c r="K27" i="9"/>
  <c r="K9" i="9"/>
  <c r="I23" i="9"/>
  <c r="K25" i="9"/>
  <c r="K32" i="9"/>
  <c r="K31" i="9"/>
  <c r="K26" i="9"/>
  <c r="K23" i="9"/>
  <c r="K35" i="9"/>
  <c r="K49" i="9"/>
  <c r="K20" i="9"/>
  <c r="L25" i="9"/>
  <c r="M25" i="9"/>
  <c r="M32" i="9"/>
  <c r="L32" i="9"/>
  <c r="L26" i="9"/>
  <c r="M26" i="9"/>
  <c r="L35" i="9"/>
  <c r="M35" i="9"/>
  <c r="L12" i="9"/>
  <c r="M12" i="9"/>
  <c r="L13" i="9"/>
  <c r="M13" i="9"/>
  <c r="L27" i="9"/>
  <c r="M27" i="9"/>
  <c r="L9" i="9"/>
  <c r="M9" i="9"/>
  <c r="N28" i="9"/>
  <c r="L23" i="9"/>
  <c r="M23" i="9"/>
  <c r="N20" i="9"/>
  <c r="L49" i="9"/>
  <c r="M49" i="9"/>
  <c r="M31" i="9"/>
  <c r="L31" i="9"/>
  <c r="L20" i="9"/>
  <c r="M20" i="9"/>
  <c r="C10" i="4"/>
  <c r="B247" i="41" s="1"/>
  <c r="E8" i="4"/>
  <c r="B237" i="41" s="1"/>
  <c r="B10" i="4"/>
  <c r="B246" i="41" s="1"/>
  <c r="E6" i="16"/>
  <c r="B186" i="41" s="1"/>
  <c r="E7" i="7"/>
  <c r="B120" i="41" s="1"/>
  <c r="E7" i="8"/>
  <c r="B15" i="41" s="1"/>
  <c r="I7" i="25" l="1"/>
  <c r="B702" i="41" s="1"/>
  <c r="B20" i="4"/>
  <c r="B282" i="41" s="1"/>
  <c r="E51" i="9"/>
  <c r="B566" i="41" s="1"/>
  <c r="O14" i="25"/>
  <c r="P14" i="25" s="1"/>
  <c r="O8" i="25"/>
  <c r="P8" i="25" s="1"/>
  <c r="O9" i="25"/>
  <c r="P9" i="25" s="1"/>
  <c r="K33" i="9"/>
  <c r="K17" i="7"/>
  <c r="L7" i="7"/>
  <c r="K7" i="7"/>
  <c r="M7" i="8"/>
  <c r="L7" i="8"/>
  <c r="K7" i="8"/>
  <c r="C18" i="20"/>
  <c r="M7" i="16"/>
  <c r="A13" i="16" s="1"/>
  <c r="K7" i="16"/>
  <c r="L7" i="16"/>
  <c r="L28" i="9"/>
  <c r="K28" i="9"/>
  <c r="M28" i="9"/>
  <c r="K6" i="16"/>
  <c r="L6" i="16"/>
  <c r="K6" i="4"/>
  <c r="M6" i="4"/>
  <c r="L6" i="4"/>
  <c r="M33" i="9"/>
  <c r="L33" i="9"/>
  <c r="N33" i="9"/>
  <c r="K8" i="4"/>
  <c r="L8" i="4"/>
  <c r="M8" i="4"/>
  <c r="C29" i="20"/>
  <c r="E9" i="4"/>
  <c r="B243" i="41" s="1"/>
  <c r="E7" i="4"/>
  <c r="B231" i="41" s="1"/>
  <c r="D10" i="4"/>
  <c r="B248" i="41" s="1"/>
  <c r="E7" i="3"/>
  <c r="B210" i="41" s="1"/>
  <c r="E6" i="3"/>
  <c r="B204" i="41" s="1"/>
  <c r="P11" i="1"/>
  <c r="E10" i="4" l="1"/>
  <c r="B249" i="41" s="1"/>
  <c r="I18" i="25"/>
  <c r="B801" i="41" s="1"/>
  <c r="D20" i="4"/>
  <c r="B284" i="41" s="1"/>
  <c r="A12" i="16"/>
  <c r="E18" i="20" s="1"/>
  <c r="O7" i="25"/>
  <c r="P7" i="25" s="1"/>
  <c r="K8" i="2"/>
  <c r="L8" i="2"/>
  <c r="L7" i="3"/>
  <c r="K7" i="3"/>
  <c r="L6" i="3"/>
  <c r="K6" i="3"/>
  <c r="P7" i="1"/>
  <c r="K7" i="4"/>
  <c r="L7" i="4"/>
  <c r="M7" i="4"/>
  <c r="K9" i="4"/>
  <c r="L9" i="4"/>
  <c r="M9" i="4"/>
  <c r="L13" i="4"/>
  <c r="M13" i="4"/>
  <c r="K13" i="4"/>
  <c r="M14" i="4"/>
  <c r="K14" i="4"/>
  <c r="L14" i="4"/>
  <c r="C20" i="4"/>
  <c r="B283" i="41" s="1"/>
  <c r="E20" i="4" l="1"/>
  <c r="B285" i="41" s="1"/>
  <c r="E27" i="20"/>
  <c r="O18" i="25"/>
  <c r="M5" i="2"/>
  <c r="A14" i="2" s="1"/>
  <c r="K5" i="2"/>
  <c r="A15" i="2" s="1"/>
  <c r="L5" i="2"/>
  <c r="A13" i="2" s="1"/>
  <c r="M9" i="3"/>
  <c r="A16" i="3" s="1"/>
  <c r="K9" i="3"/>
  <c r="A17" i="3" s="1"/>
  <c r="L9" i="3"/>
  <c r="A15" i="3" s="1"/>
  <c r="M8" i="1"/>
  <c r="Q8" i="1"/>
  <c r="K51" i="9"/>
  <c r="A61" i="9" s="1"/>
  <c r="M18" i="4"/>
  <c r="K18" i="4"/>
  <c r="L18" i="4"/>
  <c r="C23" i="20"/>
  <c r="M51" i="9"/>
  <c r="A60" i="9" s="1"/>
  <c r="L51" i="9"/>
  <c r="A59" i="9" s="1"/>
  <c r="L8" i="1"/>
  <c r="K8" i="1"/>
  <c r="A26" i="1" s="1"/>
  <c r="M10" i="4"/>
  <c r="K10" i="4"/>
  <c r="L10" i="4"/>
  <c r="C19" i="20"/>
  <c r="C16" i="20"/>
  <c r="E15" i="7"/>
  <c r="B168" i="41" s="1"/>
  <c r="E8" i="7"/>
  <c r="B126" i="41" s="1"/>
  <c r="E9" i="8"/>
  <c r="B27" i="41" s="1"/>
  <c r="E8" i="8"/>
  <c r="B21" i="41" s="1"/>
  <c r="A23" i="25" l="1"/>
  <c r="P18" i="25"/>
  <c r="A25" i="25" s="1"/>
  <c r="E19" i="20"/>
  <c r="E16" i="20"/>
  <c r="E23" i="20"/>
  <c r="M20" i="4"/>
  <c r="A26" i="4" s="1"/>
  <c r="K15" i="7"/>
  <c r="L15" i="7"/>
  <c r="K8" i="7"/>
  <c r="L8" i="7"/>
  <c r="K8" i="8"/>
  <c r="M8" i="8"/>
  <c r="L8" i="8"/>
  <c r="K9" i="8"/>
  <c r="M9" i="8"/>
  <c r="L9" i="8"/>
  <c r="A25" i="1"/>
  <c r="A24" i="1"/>
  <c r="D17" i="18"/>
  <c r="D23" i="20"/>
  <c r="K20" i="4"/>
  <c r="A27" i="4" s="1"/>
  <c r="L20" i="4"/>
  <c r="A25" i="4" s="1"/>
  <c r="C20" i="20"/>
  <c r="C13" i="20"/>
  <c r="C15" i="20"/>
  <c r="E15" i="20" l="1"/>
  <c r="A26" i="7"/>
  <c r="A19" i="8"/>
  <c r="E30" i="20"/>
  <c r="A20" i="8"/>
  <c r="A21" i="8"/>
  <c r="E20" i="20"/>
  <c r="A25" i="7"/>
  <c r="D9" i="18"/>
  <c r="D15" i="20"/>
  <c r="C17" i="20"/>
  <c r="E12" i="20" l="1"/>
  <c r="E17" i="20"/>
  <c r="D17" i="20"/>
  <c r="D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G17" authorId="0" shapeId="0" xr:uid="{00000000-0006-0000-0300-000001000000}">
      <text>
        <r>
          <rPr>
            <sz val="14"/>
            <color indexed="81"/>
            <rFont val="Tahoma"/>
            <family val="2"/>
          </rPr>
          <t>If you are unable to provide PSR or LEI number, or your scheme has multiple numbers, please explain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C00-000001000000}">
      <text>
        <r>
          <rPr>
            <b/>
            <sz val="14"/>
            <color indexed="81"/>
            <rFont val="Tahoma"/>
            <family val="2"/>
          </rPr>
          <t>Include:</t>
        </r>
        <r>
          <rPr>
            <sz val="14"/>
            <color indexed="81"/>
            <rFont val="Tahoma"/>
            <family val="2"/>
          </rPr>
          <t xml:space="preserve"> taxes on dividends and interest receipts</t>
        </r>
      </text>
    </comment>
    <comment ref="A6" authorId="0" shapeId="0" xr:uid="{00000000-0006-0000-0C00-000002000000}">
      <text>
        <r>
          <rPr>
            <b/>
            <sz val="14"/>
            <color indexed="81"/>
            <rFont val="Tahoma"/>
            <family val="2"/>
          </rPr>
          <t xml:space="preserve">Include: </t>
        </r>
        <r>
          <rPr>
            <sz val="14"/>
            <color indexed="81"/>
            <rFont val="Tahoma"/>
            <family val="2"/>
          </rPr>
          <t xml:space="preserve">
- tax payable in respect of benefits, including unauthorised payment charges
- taxation where lifetime or annual allowance exceeded
- tax payable in respect of transfers out, including ROPS</t>
        </r>
      </text>
    </comment>
    <comment ref="A8" authorId="0" shapeId="0" xr:uid="{00000000-0006-0000-0C00-000003000000}">
      <text>
        <r>
          <rPr>
            <b/>
            <sz val="14"/>
            <color indexed="81"/>
            <rFont val="Tahoma"/>
            <family val="2"/>
          </rPr>
          <t>Exclude:</t>
        </r>
        <r>
          <rPr>
            <sz val="14"/>
            <color indexed="81"/>
            <rFont val="Tahoma"/>
            <family val="2"/>
          </rPr>
          <t xml:space="preserve"> tax relief at source on pension contributions; this should be included in spreadsheet </t>
        </r>
        <r>
          <rPr>
            <b/>
            <sz val="14"/>
            <color indexed="81"/>
            <rFont val="Tahoma"/>
            <family val="2"/>
          </rPr>
          <t>3. Contributions</t>
        </r>
        <r>
          <rPr>
            <sz val="14"/>
            <color indexed="81"/>
            <rFont val="Tahoma"/>
            <family val="2"/>
          </rPr>
          <t>.</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D00-000001000000}">
      <text>
        <r>
          <rPr>
            <sz val="14"/>
            <color indexed="81"/>
            <rFont val="Tahoma"/>
            <family val="2"/>
          </rPr>
          <t xml:space="preserve">overseas assets refers to a direct investment outside the UK, a financial instrument </t>
        </r>
        <r>
          <rPr>
            <b/>
            <sz val="14"/>
            <color indexed="81"/>
            <rFont val="Tahoma"/>
            <family val="2"/>
          </rPr>
          <t>issued</t>
        </r>
        <r>
          <rPr>
            <sz val="14"/>
            <color indexed="81"/>
            <rFont val="Tahoma"/>
            <family val="2"/>
          </rPr>
          <t xml:space="preserve"> outside the UK or a fund </t>
        </r>
        <r>
          <rPr>
            <b/>
            <sz val="14"/>
            <color indexed="81"/>
            <rFont val="Tahoma"/>
            <family val="2"/>
          </rPr>
          <t>registered</t>
        </r>
        <r>
          <rPr>
            <sz val="14"/>
            <color indexed="81"/>
            <rFont val="Tahoma"/>
            <family val="2"/>
          </rPr>
          <t xml:space="preserve"> outside the UK; please note that overseas does </t>
        </r>
        <r>
          <rPr>
            <b/>
            <sz val="14"/>
            <color indexed="81"/>
            <rFont val="Tahoma"/>
            <family val="2"/>
          </rPr>
          <t>not</t>
        </r>
        <r>
          <rPr>
            <sz val="14"/>
            <color indexed="81"/>
            <rFont val="Tahoma"/>
            <family val="2"/>
          </rPr>
          <t xml:space="preserve"> refer to geographical breakdowns of investments or investments in different currencies. Please see </t>
        </r>
        <r>
          <rPr>
            <b/>
            <sz val="14"/>
            <color indexed="81"/>
            <rFont val="Tahoma"/>
            <family val="2"/>
          </rPr>
          <t xml:space="preserve">Intro &amp; Guidance </t>
        </r>
        <r>
          <rPr>
            <sz val="14"/>
            <color indexed="81"/>
            <rFont val="Tahoma"/>
            <family val="2"/>
          </rPr>
          <t>for details and examples.</t>
        </r>
      </text>
    </comment>
    <comment ref="A5" authorId="0" shapeId="0" xr:uid="{00000000-0006-0000-0D00-000002000000}">
      <text>
        <r>
          <rPr>
            <sz val="14"/>
            <color indexed="81"/>
            <rFont val="Tahoma"/>
            <family val="2"/>
          </rPr>
          <t xml:space="preserve">Pooled investment vehicles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refer to the </t>
        </r>
        <r>
          <rPr>
            <b/>
            <sz val="14"/>
            <color indexed="81"/>
            <rFont val="Tahoma"/>
            <family val="2"/>
          </rPr>
          <t>Intro &amp; Guidance</t>
        </r>
        <r>
          <rPr>
            <sz val="14"/>
            <color indexed="81"/>
            <rFont val="Tahoma"/>
            <family val="2"/>
          </rPr>
          <t xml:space="preserve"> for a full definition.
- Please do </t>
        </r>
        <r>
          <rPr>
            <b/>
            <sz val="14"/>
            <color indexed="81"/>
            <rFont val="Tahoma"/>
            <family val="2"/>
          </rPr>
          <t xml:space="preserve">not </t>
        </r>
        <r>
          <rPr>
            <sz val="14"/>
            <color indexed="81"/>
            <rFont val="Tahoma"/>
            <family val="2"/>
          </rPr>
          <t>include in pooled investment vehicles any funds that are created for a single investor, unless they invest in an underlying fund or funds in which other investors also invest.</t>
        </r>
      </text>
    </comment>
    <comment ref="A7" authorId="0" shapeId="0" xr:uid="{00000000-0006-0000-0D00-000003000000}">
      <text>
        <r>
          <rPr>
            <sz val="14"/>
            <color indexed="81"/>
            <rFont val="Tahoma"/>
            <family val="2"/>
          </rPr>
          <t xml:space="preserve">This section includes all investment assets that the scheme holds directly, such as securities, property and alternatives. Our definition also includes assets that are held in a fund structure created for a single investor. These assets should be allocated to the appropriate lines unless the single-investor fund holds assets in an underlying fund or funds in which other investors also invest, in which case it should be reported as part of pooled investment vehicles. 
- Direct investments </t>
        </r>
        <r>
          <rPr>
            <b/>
            <sz val="14"/>
            <color indexed="81"/>
            <rFont val="Tahoma"/>
            <family val="2"/>
          </rPr>
          <t>include</t>
        </r>
        <r>
          <rPr>
            <sz val="14"/>
            <color indexed="81"/>
            <rFont val="Tahoma"/>
            <family val="2"/>
          </rPr>
          <t xml:space="preserve"> investments via </t>
        </r>
        <r>
          <rPr>
            <b/>
            <sz val="14"/>
            <color indexed="81"/>
            <rFont val="Tahoma"/>
            <family val="2"/>
          </rPr>
          <t>Limited Partnerships (LPs)</t>
        </r>
        <r>
          <rPr>
            <sz val="14"/>
            <color indexed="81"/>
            <rFont val="Tahoma"/>
            <family val="2"/>
          </rPr>
          <t>.</t>
        </r>
      </text>
    </comment>
    <comment ref="A9" authorId="0" shapeId="0" xr:uid="{00000000-0006-0000-0D00-000004000000}">
      <text>
        <r>
          <rPr>
            <b/>
            <sz val="14"/>
            <color indexed="81"/>
            <rFont val="Tahoma"/>
            <family val="2"/>
          </rPr>
          <t>Include:</t>
        </r>
        <r>
          <rPr>
            <sz val="14"/>
            <color indexed="81"/>
            <rFont val="Tahoma"/>
            <family val="2"/>
          </rPr>
          <t xml:space="preserve"> cash in banks and building societies</t>
        </r>
      </text>
    </comment>
    <comment ref="A12" authorId="0" shapeId="0" xr:uid="{00000000-0006-0000-0D00-000005000000}">
      <text>
        <r>
          <rPr>
            <sz val="14"/>
            <color indexed="81"/>
            <rFont val="Tahoma"/>
            <family val="2"/>
          </rPr>
          <t>- Short-term assets are defined as those maturing within one year of their originating date, including loans repayable at lender's option within one year of the date of issue.
- Loans include asset-backed securities.</t>
        </r>
      </text>
    </comment>
    <comment ref="A13" authorId="0" shapeId="0" xr:uid="{00000000-0006-0000-0D00-000006000000}">
      <text>
        <r>
          <rPr>
            <sz val="14"/>
            <color indexed="81"/>
            <rFont val="Tahoma"/>
            <family val="2"/>
          </rPr>
          <t xml:space="preserve">Loans include asset-backed securities.
</t>
        </r>
      </text>
    </comment>
    <comment ref="A16" authorId="0" shapeId="0" xr:uid="{00000000-0006-0000-0D00-000007000000}">
      <text>
        <r>
          <rPr>
            <sz val="14"/>
            <color indexed="81"/>
            <rFont val="Tahoma"/>
            <family val="2"/>
          </rPr>
          <t xml:space="preserve">Short-term assets are defined as those maturing within one year of their originating date.
</t>
        </r>
        <r>
          <rPr>
            <b/>
            <sz val="14"/>
            <color indexed="81"/>
            <rFont val="Tahoma"/>
            <family val="2"/>
          </rPr>
          <t>Include in short-term debt securities:</t>
        </r>
        <r>
          <rPr>
            <sz val="14"/>
            <color indexed="81"/>
            <rFont val="Tahoma"/>
            <family val="2"/>
          </rPr>
          <t xml:space="preserve"> 
- Treasury bills
- certificates of deposit
- commercial paper</t>
        </r>
      </text>
    </comment>
    <comment ref="A22" authorId="0" shapeId="0" xr:uid="{00000000-0006-0000-0D00-000008000000}">
      <text>
        <r>
          <rPr>
            <b/>
            <sz val="14"/>
            <color indexed="81"/>
            <rFont val="Tahoma"/>
            <family val="2"/>
          </rPr>
          <t>Include:</t>
        </r>
        <r>
          <rPr>
            <sz val="14"/>
            <color indexed="81"/>
            <rFont val="Tahoma"/>
            <family val="2"/>
          </rPr>
          <t xml:space="preserve"> non-participating preference shares</t>
        </r>
      </text>
    </comment>
    <comment ref="A30" authorId="0" shapeId="0" xr:uid="{00000000-0006-0000-0D00-000009000000}">
      <text>
        <r>
          <rPr>
            <b/>
            <sz val="14"/>
            <color indexed="81"/>
            <rFont val="Tahoma"/>
            <family val="2"/>
          </rPr>
          <t>Include:</t>
        </r>
        <r>
          <rPr>
            <sz val="14"/>
            <color indexed="81"/>
            <rFont val="Tahoma"/>
            <family val="2"/>
          </rPr>
          <t xml:space="preserve"> participating preference shares</t>
        </r>
      </text>
    </comment>
    <comment ref="A35" authorId="0" shapeId="0" xr:uid="{00000000-0006-0000-0D00-00000A000000}">
      <text>
        <r>
          <rPr>
            <sz val="14"/>
            <color indexed="81"/>
            <rFont val="Tahoma"/>
            <family val="2"/>
          </rPr>
          <t>Property means property owned directly, not through property funds.</t>
        </r>
      </text>
    </comment>
    <comment ref="A36" authorId="0" shapeId="0" xr:uid="{00000000-0006-0000-0D00-00000B000000}">
      <text>
        <r>
          <rPr>
            <sz val="14"/>
            <color indexed="81"/>
            <rFont val="Tahoma"/>
            <family val="2"/>
          </rP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t>
        </r>
        <r>
          <rPr>
            <b/>
            <sz val="14"/>
            <color indexed="81"/>
            <rFont val="Tahoma"/>
            <family val="2"/>
          </rPr>
          <t>single investor</t>
        </r>
        <r>
          <rPr>
            <sz val="14"/>
            <color indexed="81"/>
            <rFont val="Tahoma"/>
            <family val="2"/>
          </rPr>
          <t xml:space="preserve"> (the pension scheme). 
- If they are </t>
        </r>
        <r>
          <rPr>
            <b/>
            <sz val="14"/>
            <color indexed="81"/>
            <rFont val="Tahoma"/>
            <family val="2"/>
          </rPr>
          <t>pooled</t>
        </r>
        <r>
          <rPr>
            <sz val="14"/>
            <color indexed="81"/>
            <rFont val="Tahoma"/>
            <family val="2"/>
          </rPr>
          <t xml:space="preserve"> among more than one investor, please report them under pooled investment vehicles rather than under structured products. 
- If the underlying asset classes and derivatives are separately identifiable, please report them under the relevant asset classes on this spreadsheet and on spreadsheet </t>
        </r>
        <r>
          <rPr>
            <b/>
            <sz val="14"/>
            <color indexed="81"/>
            <rFont val="Tahoma"/>
            <family val="2"/>
          </rPr>
          <t>13. Derivatives balances</t>
        </r>
        <r>
          <rPr>
            <sz val="14"/>
            <color indexed="81"/>
            <rFont val="Tahoma"/>
            <family val="2"/>
          </rPr>
          <t xml:space="preserve"> rather than under structured products.</t>
        </r>
      </text>
    </comment>
    <comment ref="A37" authorId="0" shapeId="0" xr:uid="{00000000-0006-0000-0D00-00000C000000}">
      <text>
        <r>
          <rPr>
            <sz val="14"/>
            <color indexed="81"/>
            <rFont val="Tahoma"/>
            <family val="2"/>
          </rPr>
          <t>Examples of</t>
        </r>
        <r>
          <rPr>
            <b/>
            <sz val="14"/>
            <color indexed="81"/>
            <rFont val="Tahoma"/>
            <family val="2"/>
          </rPr>
          <t xml:space="preserve"> alternatives</t>
        </r>
        <r>
          <rPr>
            <sz val="14"/>
            <color indexed="81"/>
            <rFont val="Tahoma"/>
            <family val="2"/>
          </rPr>
          <t xml:space="preserve"> are Secure Income Alternatives (SIA), infrastructure, private debt and venture capital.</t>
        </r>
      </text>
    </comment>
    <comment ref="A40" authorId="0" shapeId="0" xr:uid="{00000000-0006-0000-0D00-00000D000000}">
      <text>
        <r>
          <rPr>
            <sz val="14"/>
            <color indexed="81"/>
            <rFont val="Tahoma"/>
            <family val="2"/>
          </rPr>
          <t>Accrued income means income earned but not yet paid on direct investments
- Please provide a breakdown in rows 41-43, if available (please note that the sum of rows 41-43 may be less than row 40)</t>
        </r>
        <r>
          <rPr>
            <sz val="9"/>
            <color indexed="81"/>
            <rFont val="Tahoma"/>
            <family val="2"/>
          </rPr>
          <t xml:space="preserve">
</t>
        </r>
      </text>
    </comment>
    <comment ref="A44" authorId="0" shapeId="0" xr:uid="{00000000-0006-0000-0D00-00000E000000}">
      <text>
        <r>
          <rPr>
            <b/>
            <sz val="14"/>
            <color indexed="81"/>
            <rFont val="Tahoma"/>
            <family val="2"/>
          </rPr>
          <t>Include:</t>
        </r>
        <r>
          <rPr>
            <sz val="14"/>
            <color indexed="81"/>
            <rFont val="Tahoma"/>
            <family val="2"/>
          </rPr>
          <t xml:space="preserve">
- amounts not yet received (pending) on sales of assets
- amounts outstanding from HMRC, broker/dealers and other third parties</t>
        </r>
        <r>
          <rPr>
            <sz val="9"/>
            <color indexed="81"/>
            <rFont val="Tahoma"/>
            <family val="2"/>
          </rPr>
          <t xml:space="preserve">
</t>
        </r>
        <r>
          <rPr>
            <sz val="14"/>
            <color indexed="81"/>
            <rFont val="Tahoma"/>
            <family val="2"/>
          </rPr>
          <t>- spot foreign exchange deals (net), where net value is positive</t>
        </r>
      </text>
    </comment>
    <comment ref="A47" authorId="0" shapeId="0" xr:uid="{00000000-0006-0000-0D00-00000F000000}">
      <text>
        <r>
          <rPr>
            <b/>
            <sz val="14"/>
            <color indexed="81"/>
            <rFont val="Tahoma"/>
            <family val="2"/>
          </rPr>
          <t>Include:</t>
        </r>
        <r>
          <rPr>
            <sz val="14"/>
            <color indexed="81"/>
            <rFont val="Tahoma"/>
            <family val="2"/>
          </rPr>
          <t xml:space="preserve"> underwriting and Special Purpose Vehicles 
</t>
        </r>
      </text>
    </comment>
    <comment ref="A49" authorId="0" shapeId="0" xr:uid="{00000000-0006-0000-0D00-000010000000}">
      <text>
        <r>
          <rPr>
            <sz val="14"/>
            <color indexed="81"/>
            <rFont val="Tahoma"/>
            <family val="2"/>
          </rPr>
          <t xml:space="preserve">Insurance policies are annuity and deferred annuity contracts relating to buy-ins and longevity swaps 
</t>
        </r>
        <r>
          <rPr>
            <b/>
            <sz val="14"/>
            <color indexed="81"/>
            <rFont val="Tahoma"/>
            <family val="2"/>
          </rPr>
          <t>Exclude:
-</t>
        </r>
        <r>
          <rPr>
            <sz val="14"/>
            <color indexed="81"/>
            <rFont val="Tahoma"/>
            <family val="2"/>
          </rPr>
          <t xml:space="preserve"> free-standing AVCs for which you act as a collector for insurers or other external providers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6" authorId="0" shapeId="0" xr:uid="{00000000-0006-0000-0E00-000001000000}">
      <text>
        <r>
          <rPr>
            <sz val="14"/>
            <color indexed="81"/>
            <rFont val="Tahoma"/>
            <family val="2"/>
          </rPr>
          <t xml:space="preserve">For DC pensions, we do not require reporting of pension liabilities because they are assumed to equal to assets at market value.
</t>
        </r>
      </text>
    </comment>
    <comment ref="F9" authorId="0" shapeId="0" xr:uid="{00000000-0006-0000-0E00-000002000000}">
      <text>
        <r>
          <rPr>
            <sz val="14"/>
            <color indexed="81"/>
            <rFont val="Tahoma"/>
            <family val="2"/>
          </rPr>
          <t>overseas liabilities refers to where there is a liability to a body registered outside the UK.</t>
        </r>
      </text>
    </comment>
    <comment ref="A12" authorId="0" shapeId="0" xr:uid="{00000000-0006-0000-0E00-000003000000}">
      <text>
        <r>
          <rPr>
            <b/>
            <sz val="14"/>
            <color indexed="81"/>
            <rFont val="Tahoma"/>
            <family val="2"/>
          </rPr>
          <t>Overdrafts</t>
        </r>
        <r>
          <rPr>
            <sz val="14"/>
            <color indexed="81"/>
            <rFont val="Tahoma"/>
            <family val="2"/>
          </rPr>
          <t xml:space="preserve"> should be reported here; please report as positive (not negative) values.</t>
        </r>
      </text>
    </comment>
    <comment ref="A13" authorId="0" shapeId="0" xr:uid="{00000000-0006-0000-0E00-000004000000}">
      <text>
        <r>
          <rPr>
            <sz val="14"/>
            <color indexed="81"/>
            <rFont val="Tahoma"/>
            <family val="2"/>
          </rPr>
          <t>Please report as positive (not negative) values.</t>
        </r>
      </text>
    </comment>
    <comment ref="A16" authorId="0" shapeId="0" xr:uid="{00000000-0006-0000-0E00-000005000000}">
      <text>
        <r>
          <rPr>
            <sz val="14"/>
            <color indexed="81"/>
            <rFont val="Tahoma"/>
            <family val="2"/>
          </rPr>
          <t>Income arrears are amounts owing but not yet paid on cash and borrowing and on repos</t>
        </r>
      </text>
    </comment>
    <comment ref="A17" authorId="0" shapeId="0" xr:uid="{00000000-0006-0000-0E00-000006000000}">
      <text>
        <r>
          <rPr>
            <b/>
            <sz val="14"/>
            <color indexed="81"/>
            <rFont val="Tahoma"/>
            <family val="2"/>
          </rPr>
          <t>Include:</t>
        </r>
        <r>
          <rPr>
            <sz val="14"/>
            <color indexed="81"/>
            <rFont val="Tahoma"/>
            <family val="2"/>
          </rPr>
          <t xml:space="preserve">
- amounts not yet paid (pending) for purchases of assets
- amounts due to HMRC, broker/dealers and other third parties
- spot foreign exchange deals (net), where net value is negative</t>
        </r>
        <r>
          <rPr>
            <sz val="9"/>
            <color indexed="81"/>
            <rFont val="Tahoma"/>
            <family val="2"/>
          </rPr>
          <t xml:space="preserve">
</t>
        </r>
      </text>
    </comment>
    <comment ref="A22" authorId="0" shapeId="0" xr:uid="{00000000-0006-0000-0E00-000007000000}">
      <text>
        <r>
          <rPr>
            <sz val="14"/>
            <color indexed="81"/>
            <rFont val="Tahoma"/>
            <family val="2"/>
          </rPr>
          <t xml:space="preserve">- unpaid benefits are pensions and related benefits (as defined in spreadsheet </t>
        </r>
        <r>
          <rPr>
            <b/>
            <sz val="14"/>
            <color indexed="81"/>
            <rFont val="Tahoma"/>
            <family val="2"/>
          </rPr>
          <t>7. Benefits</t>
        </r>
        <r>
          <rPr>
            <sz val="14"/>
            <color indexed="81"/>
            <rFont val="Tahoma"/>
            <family val="2"/>
          </rPr>
          <t>) due but not paid during the quarter</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4" authorId="0" shapeId="0" xr:uid="{00000000-0006-0000-0F00-000001000000}">
      <text>
        <r>
          <rPr>
            <sz val="14"/>
            <color indexed="81"/>
            <rFont val="Tahoma"/>
            <family val="2"/>
          </rPr>
          <t xml:space="preserve">Overseas refers to where there is a contract with a counterparty registered outside the UK; do </t>
        </r>
        <r>
          <rPr>
            <b/>
            <sz val="14"/>
            <color indexed="81"/>
            <rFont val="Tahoma"/>
            <family val="2"/>
          </rPr>
          <t>not</t>
        </r>
        <r>
          <rPr>
            <sz val="14"/>
            <color indexed="81"/>
            <rFont val="Tahoma"/>
            <family val="2"/>
          </rPr>
          <t xml:space="preserve"> include foreign currency contracts with UK providers. </t>
        </r>
      </text>
    </comment>
    <comment ref="A5" authorId="0" shapeId="0" xr:uid="{00000000-0006-0000-0F00-000002000000}">
      <text>
        <r>
          <rPr>
            <sz val="14"/>
            <color indexed="81"/>
            <rFont val="Tahoma"/>
            <family val="2"/>
          </rPr>
          <t xml:space="preserve">Derivatives are: swaps, options, forward foreign currency contracts (including hedges), futures but </t>
        </r>
        <r>
          <rPr>
            <b/>
            <sz val="14"/>
            <color indexed="81"/>
            <rFont val="Tahoma"/>
            <family val="2"/>
          </rPr>
          <t xml:space="preserve">not </t>
        </r>
        <r>
          <rPr>
            <sz val="14"/>
            <color indexed="81"/>
            <rFont val="Tahoma"/>
            <family val="2"/>
          </rPr>
          <t>reverse repurchase agreements (reverse repos) or repurchase agreements (repos).
- you are not required to include derivatives held in pooled investment vehicles or structured products, where the derivatives are not separately identifiable.</t>
        </r>
      </text>
    </comment>
    <comment ref="A10" authorId="0" shapeId="0" xr:uid="{00000000-0006-0000-0F00-000003000000}">
      <text>
        <r>
          <rPr>
            <b/>
            <sz val="14"/>
            <color indexed="81"/>
            <rFont val="Tahoma"/>
            <family val="2"/>
          </rPr>
          <t>Include:</t>
        </r>
        <r>
          <rPr>
            <sz val="14"/>
            <color indexed="81"/>
            <rFont val="Tahoma"/>
            <family val="2"/>
          </rPr>
          <t xml:space="preserve"> hybrid products such as swaptions and any other derivative products
</t>
        </r>
      </text>
    </comment>
    <comment ref="A12" authorId="0" shapeId="0" xr:uid="{00000000-0006-0000-0F00-000004000000}">
      <text>
        <r>
          <rPr>
            <sz val="14"/>
            <color indexed="81"/>
            <rFont val="Tahoma"/>
            <family val="2"/>
          </rPr>
          <t xml:space="preserve">Derivatives are: swaps, options, forward foreign currency contracts (including hedges), futures but </t>
        </r>
        <r>
          <rPr>
            <b/>
            <sz val="14"/>
            <color indexed="81"/>
            <rFont val="Tahoma"/>
            <family val="2"/>
          </rPr>
          <t xml:space="preserve">not </t>
        </r>
        <r>
          <rPr>
            <sz val="14"/>
            <color indexed="81"/>
            <rFont val="Tahoma"/>
            <family val="2"/>
          </rPr>
          <t>reverse repurchase agreements (reverse repos) or repurchase agreements (repos).
- you are not required to include derivatives held in pooled investment vehicles or structured products, where the derivatives are not separately identifiable.</t>
        </r>
      </text>
    </comment>
    <comment ref="A17" authorId="0" shapeId="0" xr:uid="{00000000-0006-0000-0F00-000005000000}">
      <text>
        <r>
          <rPr>
            <b/>
            <sz val="14"/>
            <color indexed="81"/>
            <rFont val="Tahoma"/>
            <family val="2"/>
          </rPr>
          <t>Include:</t>
        </r>
        <r>
          <rPr>
            <sz val="14"/>
            <color indexed="81"/>
            <rFont val="Tahoma"/>
            <family val="2"/>
          </rPr>
          <t xml:space="preserve"> hybrid products such as swaptions and any other derivative products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5" authorId="0" shapeId="0" xr:uid="{00000000-0006-0000-1000-000001000000}">
      <text>
        <r>
          <rPr>
            <b/>
            <sz val="14"/>
            <color indexed="81"/>
            <rFont val="Tahoma"/>
            <family val="2"/>
          </rPr>
          <t xml:space="preserve">Include:
</t>
        </r>
        <r>
          <rPr>
            <sz val="14"/>
            <color indexed="81"/>
            <rFont val="Tahoma"/>
            <family val="2"/>
          </rPr>
          <t>- corporate actions (positive value)</t>
        </r>
      </text>
    </comment>
    <comment ref="D5" authorId="0" shapeId="0" xr:uid="{00000000-0006-0000-1000-000002000000}">
      <text>
        <r>
          <rPr>
            <b/>
            <sz val="14"/>
            <color indexed="81"/>
            <rFont val="Tahoma"/>
            <family val="2"/>
          </rPr>
          <t xml:space="preserve">Include:
</t>
        </r>
        <r>
          <rPr>
            <sz val="14"/>
            <color indexed="81"/>
            <rFont val="Tahoma"/>
            <family val="2"/>
          </rPr>
          <t>- corporate actions (negative value)</t>
        </r>
        <r>
          <rPr>
            <sz val="9"/>
            <color indexed="81"/>
            <rFont val="Tahoma"/>
            <family val="2"/>
          </rPr>
          <t xml:space="preserve">
</t>
        </r>
      </text>
    </comment>
    <comment ref="F5" authorId="0" shapeId="0" xr:uid="{00000000-0006-0000-1000-000003000000}">
      <text>
        <r>
          <rPr>
            <sz val="14"/>
            <color indexed="81"/>
            <rFont val="Tahoma"/>
            <family val="2"/>
          </rPr>
          <t>Realised gains and losses are calculated as the difference between value of assets sold during the quarter and their value at end of the prior reporting period or at the time of purchase (if later). Gains should be reported as positive values and losses as negative values.</t>
        </r>
      </text>
    </comment>
    <comment ref="G5" authorId="0" shapeId="0" xr:uid="{00000000-0006-0000-1000-000004000000}">
      <text>
        <r>
          <rPr>
            <sz val="14"/>
            <color indexed="81"/>
            <rFont val="Tahoma"/>
            <family val="2"/>
          </rPr>
          <t>Unrealised gains and losses are calculated as the difference between the value at the beginning and end of the quarter of any assets not sold; for assets purchased during the period, it is the difference between their purchase value and their value at the end of the quarter. Gains should be reported as positive values and losses as negative values.</t>
        </r>
      </text>
    </comment>
    <comment ref="H5" authorId="0" shapeId="0" xr:uid="{00000000-0006-0000-1000-000005000000}">
      <text>
        <r>
          <rPr>
            <b/>
            <sz val="14"/>
            <color indexed="81"/>
            <rFont val="Tahoma"/>
            <family val="2"/>
          </rPr>
          <t>Include:</t>
        </r>
        <r>
          <rPr>
            <sz val="14"/>
            <color indexed="81"/>
            <rFont val="Tahoma"/>
            <family val="2"/>
          </rPr>
          <t xml:space="preserve">
- changes in accrued income and income arrears</t>
        </r>
      </text>
    </comment>
    <comment ref="A7" authorId="0" shapeId="0" xr:uid="{00000000-0006-0000-1000-000006000000}">
      <text>
        <r>
          <rPr>
            <sz val="14"/>
            <color indexed="81"/>
            <rFont val="Tahoma"/>
            <family val="2"/>
          </rPr>
          <t xml:space="preserve">Equities means listed and unlisted (quoted and unquoted) equities.
</t>
        </r>
      </text>
    </comment>
    <comment ref="A8" authorId="0" shapeId="0" xr:uid="{00000000-0006-0000-1000-000007000000}">
      <text>
        <r>
          <rPr>
            <sz val="14"/>
            <color indexed="81"/>
            <rFont val="Tahoma"/>
            <family val="2"/>
          </rPr>
          <t>Debt securities means long-term debt securities or bonds (including UK Gilts) and short-term debt securities (see spreadsheet</t>
        </r>
        <r>
          <rPr>
            <b/>
            <sz val="14"/>
            <color indexed="81"/>
            <rFont val="Tahoma"/>
            <family val="2"/>
          </rPr>
          <t xml:space="preserve"> 11. Assets)</t>
        </r>
        <r>
          <rPr>
            <sz val="9"/>
            <color indexed="81"/>
            <rFont val="Tahoma"/>
            <family val="2"/>
          </rPr>
          <t xml:space="preserve">
</t>
        </r>
      </text>
    </comment>
    <comment ref="A9" authorId="0" shapeId="0" xr:uid="{00000000-0006-0000-1000-000008000000}">
      <text>
        <r>
          <rPr>
            <sz val="14"/>
            <color indexed="81"/>
            <rFont val="Tahoma"/>
            <family val="2"/>
          </rPr>
          <t>Property means property owned directly, not through property funds.</t>
        </r>
      </text>
    </comment>
    <comment ref="A10" authorId="0" shapeId="0" xr:uid="{00000000-0006-0000-1000-000009000000}">
      <text>
        <r>
          <rPr>
            <sz val="14"/>
            <color indexed="81"/>
            <rFont val="Tahoma"/>
            <family val="2"/>
          </rPr>
          <t xml:space="preserve">Pooled investment vehicles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refer to the </t>
        </r>
        <r>
          <rPr>
            <b/>
            <sz val="14"/>
            <color indexed="81"/>
            <rFont val="Tahoma"/>
            <family val="2"/>
          </rPr>
          <t>Intro &amp; Guidance</t>
        </r>
        <r>
          <rPr>
            <sz val="14"/>
            <color indexed="81"/>
            <rFont val="Tahoma"/>
            <family val="2"/>
          </rPr>
          <t xml:space="preserve"> for a full definition.
</t>
        </r>
      </text>
    </comment>
    <comment ref="A11" authorId="0" shapeId="0" xr:uid="{00000000-0006-0000-1000-00000A000000}">
      <text>
        <r>
          <rPr>
            <sz val="14"/>
            <color indexed="81"/>
            <rFont val="Tahoma"/>
            <family val="2"/>
          </rPr>
          <t xml:space="preserve">Derivatives are swaps, options, forward foreign currency contracts and futures but </t>
        </r>
        <r>
          <rPr>
            <b/>
            <sz val="14"/>
            <color indexed="81"/>
            <rFont val="Tahoma"/>
            <family val="2"/>
          </rPr>
          <t>not</t>
        </r>
        <r>
          <rPr>
            <sz val="14"/>
            <color indexed="81"/>
            <rFont val="Tahoma"/>
            <family val="2"/>
          </rPr>
          <t xml:space="preserve"> reverse repurchase agreements (reverse repos) or repurchase agreements (repos).</t>
        </r>
      </text>
    </comment>
    <comment ref="A12" authorId="0" shapeId="0" xr:uid="{00000000-0006-0000-1000-00000B000000}">
      <text>
        <r>
          <rPr>
            <sz val="14"/>
            <color indexed="81"/>
            <rFont val="Tahoma"/>
            <family val="2"/>
          </rP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t>
        </r>
        <r>
          <rPr>
            <b/>
            <sz val="14"/>
            <color indexed="81"/>
            <rFont val="Tahoma"/>
            <family val="2"/>
          </rPr>
          <t>single investor</t>
        </r>
        <r>
          <rPr>
            <sz val="14"/>
            <color indexed="81"/>
            <rFont val="Tahoma"/>
            <family val="2"/>
          </rPr>
          <t xml:space="preserve"> (the pension scheme). See spreadsheet </t>
        </r>
        <r>
          <rPr>
            <b/>
            <sz val="14"/>
            <color indexed="81"/>
            <rFont val="Tahoma"/>
            <family val="2"/>
          </rPr>
          <t>11. Assets</t>
        </r>
        <r>
          <rPr>
            <sz val="14"/>
            <color indexed="81"/>
            <rFont val="Tahoma"/>
            <family val="2"/>
          </rPr>
          <t xml:space="preserve"> for details.</t>
        </r>
      </text>
    </comment>
    <comment ref="A13" authorId="0" shapeId="0" xr:uid="{00000000-0006-0000-1000-00000C000000}">
      <text>
        <r>
          <rPr>
            <sz val="14"/>
            <color indexed="81"/>
            <rFont val="Tahoma"/>
            <family val="2"/>
          </rPr>
          <t>- examples of</t>
        </r>
        <r>
          <rPr>
            <b/>
            <sz val="14"/>
            <color indexed="81"/>
            <rFont val="Tahoma"/>
            <family val="2"/>
          </rPr>
          <t xml:space="preserve"> alternatives</t>
        </r>
        <r>
          <rPr>
            <sz val="14"/>
            <color indexed="81"/>
            <rFont val="Tahoma"/>
            <family val="2"/>
          </rPr>
          <t xml:space="preserve"> are Secure Income Alternatives (SIA), infrastructure, private debt and venture capital.
</t>
        </r>
      </text>
    </comment>
    <comment ref="A14" authorId="0" shapeId="0" xr:uid="{00000000-0006-0000-1000-00000D000000}">
      <text>
        <r>
          <rPr>
            <sz val="14"/>
            <color indexed="81"/>
            <rFont val="Tahoma"/>
            <family val="2"/>
          </rPr>
          <t xml:space="preserve">Insurance policies are annuity and deferred annuity contracts relating to buy-ins and longevity swaps
</t>
        </r>
        <r>
          <rPr>
            <b/>
            <sz val="14"/>
            <color indexed="81"/>
            <rFont val="Tahoma"/>
            <family val="2"/>
          </rPr>
          <t>Exclude:</t>
        </r>
        <r>
          <rPr>
            <sz val="14"/>
            <color indexed="81"/>
            <rFont val="Tahoma"/>
            <family val="2"/>
          </rPr>
          <t xml:space="preserve">
- free-standing AVCs for which you act as a collector for insurers or other external providers
</t>
        </r>
      </text>
    </comment>
    <comment ref="A16" authorId="0" shapeId="0" xr:uid="{00000000-0006-0000-1000-00000E000000}">
      <text>
        <r>
          <rPr>
            <sz val="14"/>
            <color indexed="81"/>
            <rFont val="Tahoma"/>
            <family val="2"/>
          </rPr>
          <t xml:space="preserve">Cash and deposits </t>
        </r>
        <r>
          <rPr>
            <b/>
            <i/>
            <sz val="14"/>
            <color indexed="81"/>
            <rFont val="Tahoma"/>
            <family val="2"/>
          </rPr>
          <t>less</t>
        </r>
        <r>
          <rPr>
            <sz val="14"/>
            <color indexed="81"/>
            <rFont val="Tahoma"/>
            <family val="2"/>
          </rPr>
          <t xml:space="preserve"> borrowing (overdrafts), reverse repos </t>
        </r>
        <r>
          <rPr>
            <b/>
            <i/>
            <sz val="14"/>
            <color indexed="81"/>
            <rFont val="Tahoma"/>
            <family val="2"/>
          </rPr>
          <t>less</t>
        </r>
        <r>
          <rPr>
            <sz val="14"/>
            <color indexed="81"/>
            <rFont val="Tahoma"/>
            <family val="2"/>
          </rPr>
          <t xml:space="preserve"> repos and loans. </t>
        </r>
      </text>
    </comment>
    <comment ref="A17" authorId="0" shapeId="0" xr:uid="{00000000-0006-0000-1000-00000F000000}">
      <text>
        <r>
          <rPr>
            <sz val="14"/>
            <color indexed="81"/>
            <rFont val="Tahoma"/>
            <family val="2"/>
          </rPr>
          <t xml:space="preserve">Accrued income and other amounts receivable </t>
        </r>
        <r>
          <rPr>
            <b/>
            <i/>
            <sz val="14"/>
            <color indexed="81"/>
            <rFont val="Tahoma"/>
            <family val="2"/>
          </rPr>
          <t>less</t>
        </r>
        <r>
          <rPr>
            <sz val="14"/>
            <color indexed="81"/>
            <rFont val="Tahoma"/>
            <family val="2"/>
          </rPr>
          <t xml:space="preserve"> income arrears and other amounts payable.</t>
        </r>
      </text>
    </comment>
    <comment ref="A18" authorId="0" shapeId="0" xr:uid="{00000000-0006-0000-1000-000010000000}">
      <text>
        <r>
          <rPr>
            <sz val="14"/>
            <color indexed="81"/>
            <rFont val="Tahoma"/>
            <family val="2"/>
          </rPr>
          <t xml:space="preserve">Exclude items reported as income in spreadsheet </t>
        </r>
        <r>
          <rPr>
            <b/>
            <sz val="14"/>
            <color indexed="81"/>
            <rFont val="Tahoma"/>
            <family val="2"/>
          </rPr>
          <t>5. Investment income</t>
        </r>
        <r>
          <rPr>
            <sz val="14"/>
            <color indexed="81"/>
            <rFont val="Tahoma"/>
            <family val="2"/>
          </rPr>
          <t xml:space="preserve">. These should not be reported again here (to avoid double counting).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4" authorId="0" shapeId="0" xr:uid="{00000000-0006-0000-1100-000001000000}">
      <text>
        <r>
          <rPr>
            <b/>
            <sz val="14"/>
            <color indexed="81"/>
            <rFont val="Tahoma"/>
            <family val="2"/>
          </rPr>
          <t xml:space="preserve">Exclude: </t>
        </r>
        <r>
          <rPr>
            <sz val="14"/>
            <color indexed="81"/>
            <rFont val="Tahoma"/>
            <family val="2"/>
          </rPr>
          <t xml:space="preserve">
- Items reported as income in spreadsheet </t>
        </r>
        <r>
          <rPr>
            <b/>
            <sz val="14"/>
            <color indexed="81"/>
            <rFont val="Tahoma"/>
            <family val="2"/>
          </rPr>
          <t>5. Investment income</t>
        </r>
        <r>
          <rPr>
            <sz val="14"/>
            <color indexed="81"/>
            <rFont val="Tahoma"/>
            <family val="2"/>
          </rPr>
          <t>. These should not be reported again here (to avoid double counting).</t>
        </r>
      </text>
    </comment>
    <comment ref="D4" authorId="0" shapeId="0" xr:uid="{00000000-0006-0000-1100-000002000000}">
      <text>
        <r>
          <rPr>
            <b/>
            <sz val="14"/>
            <color indexed="81"/>
            <rFont val="Tahoma"/>
            <family val="2"/>
          </rPr>
          <t>Exclude:</t>
        </r>
        <r>
          <rPr>
            <sz val="14"/>
            <color indexed="81"/>
            <rFont val="Tahoma"/>
            <family val="2"/>
          </rPr>
          <t xml:space="preserve">
- Items reported as income in spreadsheet </t>
        </r>
        <r>
          <rPr>
            <b/>
            <sz val="14"/>
            <color indexed="81"/>
            <rFont val="Tahoma"/>
            <family val="2"/>
          </rPr>
          <t>5. Investment income</t>
        </r>
        <r>
          <rPr>
            <sz val="14"/>
            <color indexed="81"/>
            <rFont val="Tahoma"/>
            <family val="2"/>
          </rPr>
          <t>. These should not be reported again here (to avoid double counting).</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10" authorId="0" shapeId="0" xr:uid="{00000000-0006-0000-1200-000001000000}">
      <text>
        <r>
          <rPr>
            <sz val="14"/>
            <color indexed="81"/>
            <rFont val="Tahoma"/>
            <family val="2"/>
          </rPr>
          <t>The fund manager is defined as the ‘issuer’ of the underlying fund</t>
        </r>
      </text>
    </comment>
    <comment ref="D10" authorId="0" shapeId="0" xr:uid="{00000000-0006-0000-1200-000002000000}">
      <text>
        <r>
          <rPr>
            <sz val="14"/>
            <color indexed="81"/>
            <rFont val="Tahoma"/>
            <family val="2"/>
          </rPr>
          <t>The underlying fund is defined as the fund that issued the units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13" authorId="0" shapeId="0" xr:uid="{1F616F87-FE73-49CE-9E84-EF7395CA18EB}">
      <text>
        <r>
          <rPr>
            <sz val="14"/>
            <color indexed="81"/>
            <rFont val="Tahoma"/>
            <family val="2"/>
          </rPr>
          <t>Click on this cell to reveal the drop-down list of countries in alphabetical order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6" authorId="0" shapeId="0" xr:uid="{00000000-0006-0000-0400-000001000000}">
      <text>
        <r>
          <rPr>
            <sz val="14"/>
            <color indexed="81"/>
            <rFont val="Tahoma"/>
            <family val="2"/>
          </rPr>
          <t>Residing overseas does not include people on temporary secondment overseas, whose pension contributions continue to be made in the UK.</t>
        </r>
      </text>
    </comment>
    <comment ref="A7" authorId="0" shapeId="0" xr:uid="{00000000-0006-0000-0400-000002000000}">
      <text>
        <r>
          <rPr>
            <sz val="14"/>
            <color indexed="81"/>
            <rFont val="Tahoma"/>
            <family val="2"/>
          </rPr>
          <t>Those who are either contributing themselves or having contributions made on their behalf (for instance by their employer).</t>
        </r>
      </text>
    </comment>
    <comment ref="A8" authorId="0" shapeId="0" xr:uid="{00000000-0006-0000-0400-000003000000}">
      <text>
        <r>
          <rPr>
            <sz val="14"/>
            <color indexed="81"/>
            <rFont val="Tahoma"/>
            <family val="2"/>
          </rPr>
          <t>Those who have accrued rights to pensions that will come into payment in future, also known as members with preserved pension entitlements.</t>
        </r>
        <r>
          <rPr>
            <b/>
            <sz val="14"/>
            <color indexed="81"/>
            <rFont val="Tahoma"/>
            <family val="2"/>
          </rPr>
          <t xml:space="preserve"> </t>
        </r>
        <r>
          <rPr>
            <sz val="14"/>
            <color indexed="81"/>
            <rFont val="Tahoma"/>
            <family val="2"/>
          </rPr>
          <t xml:space="preserve">
</t>
        </r>
        <r>
          <rPr>
            <b/>
            <sz val="14"/>
            <color indexed="81"/>
            <rFont val="Tahoma"/>
            <family val="2"/>
          </rPr>
          <t xml:space="preserve">Include:
- </t>
        </r>
        <r>
          <rPr>
            <sz val="14"/>
            <color indexed="81"/>
            <rFont val="Tahoma"/>
            <family val="2"/>
          </rPr>
          <t>survivors (also known as dependents): widows, spouses, partners and children.</t>
        </r>
      </text>
    </comment>
    <comment ref="A9" authorId="0" shapeId="0" xr:uid="{00000000-0006-0000-0400-000004000000}">
      <text>
        <r>
          <rPr>
            <sz val="14"/>
            <color indexed="81"/>
            <rFont val="Tahoma"/>
            <family val="2"/>
          </rPr>
          <t xml:space="preserve">Those receiving pensions or income withdrawals via Uncrystallised Funds Pension Lump Sum (UFPLS) and flexi-access drawdown; sometimes known as beneficiaries. 
</t>
        </r>
        <r>
          <rPr>
            <b/>
            <sz val="14"/>
            <color indexed="81"/>
            <rFont val="Tahoma"/>
            <family val="2"/>
          </rPr>
          <t xml:space="preserve">Include:
- </t>
        </r>
        <r>
          <rPr>
            <sz val="14"/>
            <color indexed="81"/>
            <rFont val="Tahoma"/>
            <family val="2"/>
          </rPr>
          <t>survivors (also known as dependents): widows, spouses, partners and children.</t>
        </r>
      </text>
    </comment>
    <comment ref="F13" authorId="0" shapeId="0" xr:uid="{00000000-0006-0000-0400-000005000000}">
      <text>
        <r>
          <rPr>
            <sz val="14"/>
            <color indexed="81"/>
            <rFont val="Tahoma"/>
            <family val="2"/>
          </rPr>
          <t>Residing overseas does not include people on temporary secondment overseas, whose pension contributions continue to be made in the UK.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C3" authorId="0" shapeId="0" xr:uid="{00000000-0006-0000-0500-000001000000}">
      <text>
        <r>
          <rPr>
            <sz val="14"/>
            <color indexed="81"/>
            <rFont val="Tahoma"/>
            <family val="2"/>
          </rPr>
          <t xml:space="preserve">DC schemes and sections are not required to report breakdowns in the grey cells, but they are required to report </t>
        </r>
        <r>
          <rPr>
            <b/>
            <sz val="14"/>
            <color indexed="81"/>
            <rFont val="Tahoma"/>
            <family val="2"/>
          </rPr>
          <t>total</t>
        </r>
        <r>
          <rPr>
            <sz val="14"/>
            <color indexed="81"/>
            <rFont val="Tahoma"/>
            <family val="2"/>
          </rPr>
          <t xml:space="preserve"> employer and/or employee contributions (as appropriate) in the blue cells.</t>
        </r>
      </text>
    </comment>
    <comment ref="F3" authorId="0" shapeId="0" xr:uid="{00000000-0006-0000-0500-000002000000}">
      <text>
        <r>
          <rPr>
            <sz val="14"/>
            <color indexed="81"/>
            <rFont val="Tahoma"/>
            <family val="2"/>
          </rPr>
          <t>Contributions received from overseas are payments received from employers based outside the UK or members resident outside the UK but does not include contributions made in the UK on behalf of people on temporary secondment overseas.</t>
        </r>
      </text>
    </comment>
    <comment ref="A7" authorId="0" shapeId="0" xr:uid="{00000000-0006-0000-0500-000003000000}">
      <text>
        <r>
          <rPr>
            <b/>
            <sz val="14"/>
            <color indexed="81"/>
            <rFont val="Tahoma"/>
            <family val="2"/>
          </rPr>
          <t>Exclude:</t>
        </r>
        <r>
          <rPr>
            <sz val="14"/>
            <color indexed="81"/>
            <rFont val="Tahoma"/>
            <family val="2"/>
          </rPr>
          <t xml:space="preserve"> 
- free-standing AVCs for which you act as a collector for insurers or other external providers</t>
        </r>
      </text>
    </comment>
    <comment ref="A8" authorId="0" shapeId="0" xr:uid="{00000000-0006-0000-0500-000004000000}">
      <text>
        <r>
          <rPr>
            <sz val="14"/>
            <color indexed="81"/>
            <rFont val="Tahoma"/>
            <family val="2"/>
          </rPr>
          <t xml:space="preserve">DC schemes and sections are required to report total employer and/or employee contributions (as appropriate) in the blue cells.
</t>
        </r>
      </text>
    </comment>
    <comment ref="A13" authorId="0" shapeId="0" xr:uid="{00000000-0006-0000-0500-000005000000}">
      <text>
        <r>
          <rPr>
            <b/>
            <sz val="14"/>
            <color indexed="81"/>
            <rFont val="Tahoma"/>
            <family val="2"/>
          </rPr>
          <t xml:space="preserve">Include: 
- </t>
        </r>
        <r>
          <rPr>
            <sz val="14"/>
            <color indexed="81"/>
            <rFont val="Tahoma"/>
            <family val="2"/>
          </rPr>
          <t xml:space="preserve">augmentation contributions
- contributions relating to Section 75 debt
- early retirement contributions
- other contributions
</t>
        </r>
        <r>
          <rPr>
            <b/>
            <sz val="14"/>
            <color indexed="81"/>
            <rFont val="Tahoma"/>
            <family val="2"/>
          </rPr>
          <t>Exclude:</t>
        </r>
        <r>
          <rPr>
            <sz val="14"/>
            <color indexed="81"/>
            <rFont val="Tahoma"/>
            <family val="2"/>
          </rPr>
          <t xml:space="preserve"> 
- amounts paid to the scheme by employer, master trust founder or other sponsor including reimbursement of expenses; these should be reported under 'other income' in spreadsheet </t>
        </r>
        <r>
          <rPr>
            <b/>
            <sz val="14"/>
            <color indexed="81"/>
            <rFont val="Tahoma"/>
            <family val="2"/>
          </rPr>
          <t>6. Other income</t>
        </r>
        <r>
          <rPr>
            <sz val="14"/>
            <color indexed="81"/>
            <rFont val="Tahoma"/>
            <family val="2"/>
          </rPr>
          <t>.</t>
        </r>
      </text>
    </comment>
    <comment ref="A14" authorId="0" shapeId="0" xr:uid="{00000000-0006-0000-0500-000006000000}">
      <text>
        <r>
          <rPr>
            <sz val="14"/>
            <color indexed="81"/>
            <rFont val="Tahoma"/>
            <family val="2"/>
          </rPr>
          <t xml:space="preserve">DC schemes and sections are required to report total employer and/or employee contributions (as appropriate) in the blue cells.
</t>
        </r>
      </text>
    </comment>
    <comment ref="A16" authorId="0" shapeId="0" xr:uid="{00000000-0006-0000-0500-000007000000}">
      <text>
        <r>
          <rPr>
            <sz val="14"/>
            <color indexed="81"/>
            <rFont val="Tahoma"/>
            <family val="2"/>
          </rPr>
          <t xml:space="preserve">Some DC schemes add tax relief, which the scheme claims from HM Revenue and Customs (HMRC), to contributions received from the employer and employee. Please note that this is </t>
        </r>
        <r>
          <rPr>
            <b/>
            <sz val="14"/>
            <color indexed="81"/>
            <rFont val="Tahoma"/>
            <family val="2"/>
          </rPr>
          <t>not applicable for DB</t>
        </r>
        <r>
          <rPr>
            <sz val="14"/>
            <color indexed="81"/>
            <rFont val="Tahoma"/>
            <family val="2"/>
          </rPr>
          <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600-000001000000}">
      <text>
        <r>
          <rPr>
            <sz val="14"/>
            <color indexed="81"/>
            <rFont val="Tahoma"/>
            <family val="2"/>
          </rPr>
          <t>Transfers from pension schemes registered outside the UK</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700-000001000000}">
      <text>
        <r>
          <rPr>
            <sz val="14"/>
            <color indexed="81"/>
            <rFont val="Tahoma"/>
            <family val="2"/>
          </rPr>
          <t xml:space="preserve">Income from overseas refers to income from a direct investment outside the UK, a financial instrument </t>
        </r>
        <r>
          <rPr>
            <b/>
            <sz val="14"/>
            <color indexed="81"/>
            <rFont val="Tahoma"/>
            <family val="2"/>
          </rPr>
          <t xml:space="preserve">issued </t>
        </r>
        <r>
          <rPr>
            <sz val="14"/>
            <color indexed="81"/>
            <rFont val="Tahoma"/>
            <family val="2"/>
          </rPr>
          <t xml:space="preserve">outside the UK or a fund </t>
        </r>
        <r>
          <rPr>
            <b/>
            <sz val="14"/>
            <color indexed="81"/>
            <rFont val="Tahoma"/>
            <family val="2"/>
          </rPr>
          <t>registered</t>
        </r>
        <r>
          <rPr>
            <sz val="14"/>
            <color indexed="81"/>
            <rFont val="Tahoma"/>
            <family val="2"/>
          </rPr>
          <t xml:space="preserve"> outside the UK.</t>
        </r>
      </text>
    </comment>
    <comment ref="A6" authorId="0" shapeId="0" xr:uid="{00000000-0006-0000-0700-000002000000}">
      <text>
        <r>
          <rPr>
            <b/>
            <sz val="14"/>
            <color indexed="81"/>
            <rFont val="Tahoma"/>
            <family val="2"/>
          </rPr>
          <t xml:space="preserve">Include: </t>
        </r>
        <r>
          <rPr>
            <sz val="14"/>
            <color indexed="81"/>
            <rFont val="Tahoma"/>
            <family val="2"/>
          </rPr>
          <t xml:space="preserve">
- interest on cash deposits
- interest on loans
- income from reverse repurchase agreements (net)
</t>
        </r>
      </text>
    </comment>
    <comment ref="A7" authorId="0" shapeId="0" xr:uid="{00000000-0006-0000-0700-000003000000}">
      <text>
        <r>
          <rPr>
            <sz val="14"/>
            <color indexed="81"/>
            <rFont val="Tahoma"/>
            <family val="2"/>
          </rPr>
          <t>Equities means listed and unlisted (quoted and unquoted) equities.</t>
        </r>
      </text>
    </comment>
    <comment ref="A8" authorId="0" shapeId="0" xr:uid="{00000000-0006-0000-0700-000004000000}">
      <text>
        <r>
          <rPr>
            <sz val="14"/>
            <color indexed="81"/>
            <rFont val="Tahoma"/>
            <family val="2"/>
          </rPr>
          <t xml:space="preserve">Income from bonds means coupon only; purchases and sales should be reported in spreadsheet </t>
        </r>
        <r>
          <rPr>
            <b/>
            <sz val="14"/>
            <color indexed="81"/>
            <rFont val="Tahoma"/>
            <family val="2"/>
          </rPr>
          <t>14. Transactions</t>
        </r>
        <r>
          <rPr>
            <sz val="14"/>
            <color indexed="81"/>
            <rFont val="Tahoma"/>
            <family val="2"/>
          </rPr>
          <t>.</t>
        </r>
      </text>
    </comment>
    <comment ref="A9" authorId="0" shapeId="0" xr:uid="{00000000-0006-0000-0700-000005000000}">
      <text>
        <r>
          <rPr>
            <sz val="14"/>
            <color indexed="81"/>
            <rFont val="Tahoma"/>
            <family val="2"/>
          </rPr>
          <t xml:space="preserve">Rent from properties means rent from properties owned directly, not through property funds.
- for </t>
        </r>
        <r>
          <rPr>
            <b/>
            <sz val="14"/>
            <color indexed="81"/>
            <rFont val="Tahoma"/>
            <family val="2"/>
          </rPr>
          <t>net</t>
        </r>
        <r>
          <rPr>
            <sz val="14"/>
            <color indexed="81"/>
            <rFont val="Tahoma"/>
            <family val="2"/>
          </rPr>
          <t xml:space="preserve"> figures, negative numbers should be reported if payments exceeded receipts</t>
        </r>
      </text>
    </comment>
    <comment ref="A10" authorId="0" shapeId="0" xr:uid="{00000000-0006-0000-0700-000006000000}">
      <text>
        <r>
          <rPr>
            <sz val="14"/>
            <color indexed="81"/>
            <rFont val="Tahoma"/>
            <family val="2"/>
          </rPr>
          <t xml:space="preserve">Pooled investment vehicles are defined for this survey as funds in which there is </t>
        </r>
        <r>
          <rPr>
            <b/>
            <sz val="14"/>
            <color indexed="81"/>
            <rFont val="Tahoma"/>
            <family val="2"/>
          </rPr>
          <t xml:space="preserve">more than one investor </t>
        </r>
        <r>
          <rPr>
            <sz val="14"/>
            <color indexed="81"/>
            <rFont val="Tahoma"/>
            <family val="2"/>
          </rPr>
          <t xml:space="preserve">in the fund or underlying fund(s). See </t>
        </r>
        <r>
          <rPr>
            <b/>
            <sz val="14"/>
            <color indexed="81"/>
            <rFont val="Tahoma"/>
            <family val="2"/>
          </rPr>
          <t>Intro &amp; Guidance</t>
        </r>
        <r>
          <rPr>
            <sz val="14"/>
            <color indexed="81"/>
            <rFont val="Tahoma"/>
            <family val="2"/>
          </rPr>
          <t xml:space="preserve"> for further details.
- Accumulated income that is reinvested for growth may be reported in spreadsheet </t>
        </r>
        <r>
          <rPr>
            <b/>
            <sz val="14"/>
            <color indexed="81"/>
            <rFont val="Tahoma"/>
            <family val="2"/>
          </rPr>
          <t>14. Transactions</t>
        </r>
        <r>
          <rPr>
            <sz val="14"/>
            <color indexed="81"/>
            <rFont val="Tahoma"/>
            <family val="2"/>
          </rPr>
          <t>; if so, please do not report here.</t>
        </r>
      </text>
    </comment>
    <comment ref="A11" authorId="0" shapeId="0" xr:uid="{00000000-0006-0000-0700-000007000000}">
      <text>
        <r>
          <rPr>
            <sz val="14"/>
            <color indexed="81"/>
            <rFont val="Tahoma"/>
            <family val="2"/>
          </rPr>
          <t xml:space="preserve">Derivatives are swaps, options, forward foreign currency contracts and futures but </t>
        </r>
        <r>
          <rPr>
            <b/>
            <sz val="14"/>
            <color indexed="81"/>
            <rFont val="Tahoma"/>
            <family val="2"/>
          </rPr>
          <t>not</t>
        </r>
        <r>
          <rPr>
            <sz val="14"/>
            <color indexed="81"/>
            <rFont val="Tahoma"/>
            <family val="2"/>
          </rPr>
          <t xml:space="preserve"> reverse repurchase agreements (reverse repos) or repurchase agreements (repos).
- for </t>
        </r>
        <r>
          <rPr>
            <b/>
            <sz val="14"/>
            <color indexed="81"/>
            <rFont val="Tahoma"/>
            <family val="2"/>
          </rPr>
          <t>net</t>
        </r>
        <r>
          <rPr>
            <sz val="14"/>
            <color indexed="81"/>
            <rFont val="Tahoma"/>
            <family val="2"/>
          </rPr>
          <t xml:space="preserve"> figures, negative numbers should be reported if payments exceeded receipts</t>
        </r>
      </text>
    </comment>
    <comment ref="A12" authorId="0" shapeId="0" xr:uid="{00000000-0006-0000-0700-000008000000}">
      <text>
        <r>
          <rPr>
            <sz val="14"/>
            <color indexed="81"/>
            <rFont val="Tahoma"/>
            <family val="2"/>
          </rP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If they are pooled among more than one investor, please report them under pooled investment vehicles rather than under structured products. See spreadsheet </t>
        </r>
        <r>
          <rPr>
            <b/>
            <sz val="14"/>
            <color indexed="81"/>
            <rFont val="Tahoma"/>
            <family val="2"/>
          </rPr>
          <t>11. Assets</t>
        </r>
        <r>
          <rPr>
            <sz val="14"/>
            <color indexed="81"/>
            <rFont val="Tahoma"/>
            <family val="2"/>
          </rPr>
          <t xml:space="preserve"> for details.</t>
        </r>
      </text>
    </comment>
    <comment ref="A13" authorId="0" shapeId="0" xr:uid="{00000000-0006-0000-0700-000009000000}">
      <text>
        <r>
          <rPr>
            <sz val="14"/>
            <color indexed="81"/>
            <rFont val="Tahoma"/>
            <family val="2"/>
          </rPr>
          <t>Examples of alternatives are Secure Income Alternatives (SIA), infrastructure, private debt and venture capital.</t>
        </r>
      </text>
    </comment>
    <comment ref="A14" authorId="0" shapeId="0" xr:uid="{00000000-0006-0000-0700-00000A000000}">
      <text>
        <r>
          <rPr>
            <b/>
            <sz val="14"/>
            <color indexed="81"/>
            <rFont val="Tahoma"/>
            <family val="2"/>
          </rPr>
          <t>Include:</t>
        </r>
        <r>
          <rPr>
            <sz val="14"/>
            <color indexed="81"/>
            <rFont val="Tahoma"/>
            <family val="2"/>
          </rPr>
          <t xml:space="preserve">
- income paid on annuities held in the name of the Trustees
- income from longevity swaps held in the name of the Trustees
- claims payments to Trustees in respect of death benefits
</t>
        </r>
        <r>
          <rPr>
            <b/>
            <sz val="14"/>
            <color indexed="81"/>
            <rFont val="Tahoma"/>
            <family val="2"/>
          </rPr>
          <t>Exclude:</t>
        </r>
        <r>
          <rPr>
            <sz val="14"/>
            <color indexed="81"/>
            <rFont val="Tahoma"/>
            <family val="2"/>
          </rPr>
          <t xml:space="preserve">
- income from free-standing AVCs for which you act as a collector for insurers or other external providers</t>
        </r>
      </text>
    </comment>
    <comment ref="A15" authorId="0" shapeId="0" xr:uid="{00000000-0006-0000-0700-00000B000000}">
      <text>
        <r>
          <rPr>
            <b/>
            <sz val="14"/>
            <color indexed="81"/>
            <rFont val="Tahoma"/>
            <family val="2"/>
          </rPr>
          <t xml:space="preserve">Include:
</t>
        </r>
        <r>
          <rPr>
            <sz val="14"/>
            <color indexed="81"/>
            <rFont val="Tahoma"/>
            <family val="2"/>
          </rPr>
          <t>- stock lending commission (net)
- income from Special Purpose Vehicles
- underwriting</t>
        </r>
        <r>
          <rPr>
            <sz val="9"/>
            <color indexed="81"/>
            <rFont val="Tahoma"/>
            <family val="2"/>
          </rPr>
          <t xml:space="preserve">
</t>
        </r>
      </text>
    </comment>
    <comment ref="A17" authorId="0" shapeId="0" xr:uid="{00000000-0006-0000-0700-00000C000000}">
      <text>
        <r>
          <rPr>
            <sz val="14"/>
            <color indexed="81"/>
            <rFont val="Tahoma"/>
            <family val="2"/>
          </rPr>
          <t xml:space="preserve">- report gross of UK tax (after deducting any irrecoverable overseas withholding tax)
- accumulated income that is reinvested for growth may be reported in spreadsheet </t>
        </r>
        <r>
          <rPr>
            <b/>
            <sz val="14"/>
            <color indexed="81"/>
            <rFont val="Tahoma"/>
            <family val="2"/>
          </rPr>
          <t>14. Transactions;</t>
        </r>
        <r>
          <rPr>
            <sz val="14"/>
            <color indexed="81"/>
            <rFont val="Tahoma"/>
            <family val="2"/>
          </rPr>
          <t xml:space="preserve"> if this is the case, please do not report here (to avoid double counting).</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800-000001000000}">
      <text>
        <r>
          <rPr>
            <sz val="14"/>
            <color indexed="81"/>
            <rFont val="Tahoma"/>
            <family val="2"/>
          </rPr>
          <t>Amounts received by the scheme from the employer, master trust founder or other sponsor (including reimbursements of expenses)</t>
        </r>
      </text>
    </comment>
    <comment ref="A6" authorId="0" shapeId="0" xr:uid="{00000000-0006-0000-0800-000002000000}">
      <text>
        <r>
          <rPr>
            <b/>
            <sz val="14"/>
            <color indexed="81"/>
            <rFont val="Tahoma"/>
            <family val="2"/>
          </rPr>
          <t xml:space="preserve">Include: </t>
        </r>
        <r>
          <rPr>
            <sz val="14"/>
            <color indexed="81"/>
            <rFont val="Tahoma"/>
            <family val="2"/>
          </rPr>
          <t xml:space="preserve">
- underwriting commissions earned
- Limited Revaluation Premiums (LRPs) refunded by HMRC, if applicable
- payments from class actions
</t>
        </r>
        <r>
          <rPr>
            <b/>
            <sz val="14"/>
            <color indexed="81"/>
            <rFont val="Tahoma"/>
            <family val="2"/>
          </rPr>
          <t>Exclude:</t>
        </r>
        <r>
          <rPr>
            <sz val="14"/>
            <color indexed="81"/>
            <rFont val="Tahoma"/>
            <family val="2"/>
          </rPr>
          <t xml:space="preserve"> tax payments reclaimed from HMRC; these should be included in spreadsheet </t>
        </r>
        <r>
          <rPr>
            <b/>
            <sz val="14"/>
            <color indexed="81"/>
            <rFont val="Tahoma"/>
            <family val="2"/>
          </rPr>
          <t>10. Tax payable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900-000001000000}">
      <text>
        <r>
          <rPr>
            <b/>
            <sz val="14"/>
            <color indexed="81"/>
            <rFont val="Tahoma"/>
            <family val="2"/>
          </rPr>
          <t xml:space="preserve">Include: </t>
        </r>
        <r>
          <rPr>
            <sz val="14"/>
            <color indexed="81"/>
            <rFont val="Tahoma"/>
            <family val="2"/>
          </rPr>
          <t xml:space="preserve">
- pensions paid by the scheme including ill-health pensions, income withdrawals via UFPLS and flexi-access drawdown. 
- Note: for the purposes of this table, UFPLS payments are considered to be income withdrawals if money is left in the scheme so that further payments can be taken in future (member remains in the scheme).
</t>
        </r>
        <r>
          <rPr>
            <b/>
            <sz val="14"/>
            <color indexed="81"/>
            <rFont val="Tahoma"/>
            <family val="2"/>
          </rPr>
          <t>Exclude:</t>
        </r>
        <r>
          <rPr>
            <sz val="14"/>
            <color indexed="81"/>
            <rFont val="Tahoma"/>
            <family val="2"/>
          </rPr>
          <t xml:space="preserve"> 
- amounts taken by members to purchase annuities or other retirement products such as drawdown outside the scheme; these should be reported in spreadsheet </t>
        </r>
        <r>
          <rPr>
            <b/>
            <sz val="14"/>
            <color indexed="81"/>
            <rFont val="Tahoma"/>
            <family val="2"/>
          </rPr>
          <t>8. Leavers and transfers out</t>
        </r>
        <r>
          <rPr>
            <sz val="14"/>
            <color indexed="81"/>
            <rFont val="Tahoma"/>
            <family val="2"/>
          </rPr>
          <t>. - Note: this is rare for DB and hybrid schemes (it mainly applies to DC schemes).
- payments made to members directly by insurers (not by the scheme)</t>
        </r>
      </text>
    </comment>
    <comment ref="A6" authorId="0" shapeId="0" xr:uid="{00000000-0006-0000-0900-000002000000}">
      <text>
        <r>
          <rPr>
            <b/>
            <sz val="14"/>
            <color indexed="81"/>
            <rFont val="Tahoma"/>
            <family val="2"/>
          </rPr>
          <t xml:space="preserve">Include: </t>
        </r>
        <r>
          <rPr>
            <sz val="14"/>
            <color indexed="81"/>
            <rFont val="Tahoma"/>
            <family val="2"/>
          </rPr>
          <t xml:space="preserve">
- small pot lump sums and lump sums associated with UFPLS and flexi-access drawdown.
- Note: for the purposes of this table, UFPLS payments are considered to be lump sums if full encashment has taken place.
</t>
        </r>
        <r>
          <rPr>
            <b/>
            <sz val="14"/>
            <color indexed="81"/>
            <rFont val="Tahoma"/>
            <family val="2"/>
          </rPr>
          <t>Exclude:</t>
        </r>
        <r>
          <rPr>
            <sz val="14"/>
            <color indexed="81"/>
            <rFont val="Tahoma"/>
            <family val="2"/>
          </rPr>
          <t xml:space="preserve"> winding up lump sums; these should be reported in spreadsheet </t>
        </r>
        <r>
          <rPr>
            <b/>
            <sz val="14"/>
            <color indexed="81"/>
            <rFont val="Tahoma"/>
            <family val="2"/>
          </rPr>
          <t>8. Leavers and transfers out</t>
        </r>
        <r>
          <rPr>
            <sz val="14"/>
            <color indexed="81"/>
            <rFont val="Tahoma"/>
            <family val="2"/>
          </rPr>
          <t>.</t>
        </r>
      </text>
    </comment>
    <comment ref="A7" authorId="0" shapeId="0" xr:uid="{00000000-0006-0000-0900-000003000000}">
      <text>
        <r>
          <rPr>
            <sz val="14"/>
            <color indexed="81"/>
            <rFont val="Tahoma"/>
            <family val="2"/>
          </rPr>
          <t>For DC, lump sum death benefits may be the value of the member's pot that is paid to survivors (also known as dependents) on the death of a member</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F3" authorId="0" shapeId="0" xr:uid="{00000000-0006-0000-0A00-000001000000}">
      <text>
        <r>
          <rPr>
            <b/>
            <sz val="14"/>
            <color indexed="81"/>
            <rFont val="Tahoma"/>
            <family val="2"/>
          </rPr>
          <t>Include:</t>
        </r>
        <r>
          <rPr>
            <sz val="14"/>
            <color indexed="81"/>
            <rFont val="Tahoma"/>
            <family val="2"/>
          </rPr>
          <t xml:space="preserve"> transfers to Recognised Overseas Pension Schemes (ROPS) including Qualifying ROPS (QROPS)</t>
        </r>
      </text>
    </comment>
    <comment ref="A6" authorId="0" shapeId="0" xr:uid="{00000000-0006-0000-0A00-000002000000}">
      <text>
        <r>
          <rPr>
            <sz val="14"/>
            <color indexed="81"/>
            <rFont val="Tahoma"/>
            <family val="2"/>
          </rPr>
          <t>Amounts taken by members to purchase annuities (via Open Market Options) or other retirement products outside the scheme. Note: this is rare for DB and hybrid schemes (it mainly applies to DC schemes).</t>
        </r>
      </text>
    </comment>
    <comment ref="A8" authorId="0" shapeId="0" xr:uid="{00000000-0006-0000-0A00-000003000000}">
      <text>
        <r>
          <rPr>
            <sz val="14"/>
            <color indexed="81"/>
            <rFont val="Tahoma"/>
            <family val="2"/>
          </rPr>
          <t>Opt-out refunds should only be recorded here if they are included in contributions; if they are already netted off contributions, please do not record here.</t>
        </r>
      </text>
    </comment>
    <comment ref="A12" authorId="0" shapeId="0" xr:uid="{00000000-0006-0000-0A00-000004000000}">
      <text>
        <r>
          <rPr>
            <b/>
            <sz val="14"/>
            <color indexed="81"/>
            <rFont val="Tahoma"/>
            <family val="2"/>
          </rPr>
          <t xml:space="preserve">Include: </t>
        </r>
        <r>
          <rPr>
            <sz val="14"/>
            <color indexed="81"/>
            <rFont val="Tahoma"/>
            <family val="2"/>
          </rPr>
          <t xml:space="preserve">
- Cash Equivalent Transfer Valuation (CETV) transfers (completed, not quotes)
- transfers to other occupational pension schemes
- transfers to personal pensions plans provided by insurers
- transfers to Self Invested Personal Pensions (SIPPs)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ONS</author>
  </authors>
  <commentList>
    <comment ref="A5" authorId="0" shapeId="0" xr:uid="{00000000-0006-0000-0B00-000001000000}">
      <text>
        <r>
          <rPr>
            <sz val="14"/>
            <color indexed="81"/>
            <rFont val="Tahoma"/>
            <family val="2"/>
          </rPr>
          <t>- Please provide figures for the 4 separate components of administration, regulatory, investment and professional service charges unless your scheme policy does not allow these components to be shown separately; in such cases, please provide figures for total administration, regulatory, investment and professional service charges ensuring that all 4 components are included. 
- Please use a Total Expense Ratio (TER) basis rather than Annual Management Charge (AMC) basis when reporting for pooled investment vehicles.</t>
        </r>
      </text>
    </comment>
    <comment ref="A6" authorId="0" shapeId="0" xr:uid="{00000000-0006-0000-0B00-000002000000}">
      <text>
        <r>
          <rPr>
            <b/>
            <sz val="14"/>
            <color indexed="81"/>
            <rFont val="Tahoma"/>
            <family val="2"/>
          </rPr>
          <t xml:space="preserve">Include: </t>
        </r>
        <r>
          <rPr>
            <sz val="14"/>
            <color indexed="81"/>
            <rFont val="Tahoma"/>
            <family val="2"/>
          </rPr>
          <t xml:space="preserve">
- wages and salaries, National Insurance contributions, energy and materials for business use
- Trustee fees
- payments to external administrators
- payments to employer, master trust founder or other sponsor</t>
        </r>
      </text>
    </comment>
    <comment ref="A7" authorId="0" shapeId="0" xr:uid="{00000000-0006-0000-0B00-000003000000}">
      <text>
        <r>
          <rPr>
            <b/>
            <sz val="14"/>
            <color indexed="81"/>
            <rFont val="Tahoma"/>
            <family val="2"/>
          </rPr>
          <t xml:space="preserve">Include: </t>
        </r>
        <r>
          <rPr>
            <sz val="14"/>
            <color indexed="81"/>
            <rFont val="Tahoma"/>
            <family val="2"/>
          </rPr>
          <t xml:space="preserve">
- pension protection levy, administration levy and fraud compensation levy (Pension Protection Fund)
- The Pension Regulator's general levy
- levy paid to the Financial Conduct Authority, including Financial Services Compensation Scheme
- master trust authorisation fee
- other levies such as those paid to Information Commissioner's Office and Financial Reporting Council</t>
        </r>
      </text>
    </comment>
    <comment ref="A8" authorId="0" shapeId="0" xr:uid="{00000000-0006-0000-0B00-000004000000}">
      <text>
        <r>
          <rPr>
            <b/>
            <sz val="14"/>
            <color indexed="81"/>
            <rFont val="Tahoma"/>
            <family val="2"/>
          </rPr>
          <t xml:space="preserve">Include: </t>
        </r>
        <r>
          <rPr>
            <sz val="14"/>
            <color indexed="81"/>
            <rFont val="Tahoma"/>
            <family val="2"/>
          </rPr>
          <t xml:space="preserve">
- invoiced costs
- performance-related fees, brokerage and custody fees and other implicit charges
- transaction costs (estimates are acceptable)
- fees paid in relation to direct investment in unquoted private equity (including carried interest) and alternatives; best estimates based on management agreements are acceptable
- costs associated with stock lending</t>
        </r>
      </text>
    </comment>
    <comment ref="A9" authorId="0" shapeId="0" xr:uid="{00000000-0006-0000-0B00-000005000000}">
      <text>
        <r>
          <rPr>
            <b/>
            <sz val="14"/>
            <color indexed="81"/>
            <rFont val="Tahoma"/>
            <family val="2"/>
          </rPr>
          <t>Include:</t>
        </r>
        <r>
          <rPr>
            <sz val="14"/>
            <color indexed="81"/>
            <rFont val="Tahoma"/>
            <family val="2"/>
          </rPr>
          <t xml:space="preserve"> payments to actuaries, auditors, custodians, legal advisers, investment consultants, communications specialists, covenant reviewers etc.</t>
        </r>
      </text>
    </comment>
    <comment ref="A10" authorId="0" shapeId="0" xr:uid="{00000000-0006-0000-0B00-000006000000}">
      <text>
        <r>
          <rPr>
            <b/>
            <sz val="14"/>
            <color indexed="81"/>
            <rFont val="Tahoma"/>
            <family val="2"/>
          </rPr>
          <t>Include</t>
        </r>
        <r>
          <rPr>
            <sz val="14"/>
            <color indexed="81"/>
            <rFont val="Tahoma"/>
            <family val="2"/>
          </rPr>
          <t xml:space="preserve"> (if possible) any amounts paid by the employer, master trust founder or other sponsor. Please note: amounts paid directly by the employer, master trust founder or other sponsor are defined as those reported in the company accounts only, </t>
        </r>
        <r>
          <rPr>
            <b/>
            <sz val="14"/>
            <color indexed="81"/>
            <rFont val="Tahoma"/>
            <family val="2"/>
          </rPr>
          <t>not</t>
        </r>
        <r>
          <rPr>
            <sz val="14"/>
            <color indexed="81"/>
            <rFont val="Tahoma"/>
            <family val="2"/>
          </rPr>
          <t xml:space="preserve"> in the pension scheme accounts. Please use the </t>
        </r>
        <r>
          <rPr>
            <b/>
            <sz val="14"/>
            <color indexed="81"/>
            <rFont val="Tahoma"/>
            <family val="2"/>
          </rPr>
          <t xml:space="preserve">drop-down list </t>
        </r>
        <r>
          <rPr>
            <sz val="14"/>
            <color indexed="81"/>
            <rFont val="Tahoma"/>
            <family val="2"/>
          </rPr>
          <t xml:space="preserve">below the table to indicate if such payments exist and, if so, whether you are including some of them, all of them or none of them.
- If you can only provide </t>
        </r>
        <r>
          <rPr>
            <b/>
            <sz val="14"/>
            <color indexed="81"/>
            <rFont val="Tahoma"/>
            <family val="2"/>
          </rPr>
          <t>total</t>
        </r>
        <r>
          <rPr>
            <sz val="14"/>
            <color indexed="81"/>
            <rFont val="Tahoma"/>
            <family val="2"/>
          </rPr>
          <t xml:space="preserve"> administration, regulatory, investment and professional service charges (not the 4 components separately), you can overwrite the automatic calculation in row 10.</t>
        </r>
      </text>
    </comment>
    <comment ref="A16" authorId="0" shapeId="0" xr:uid="{00000000-0006-0000-0B00-000007000000}">
      <text>
        <r>
          <rPr>
            <sz val="14"/>
            <color indexed="81"/>
            <rFont val="Tahoma"/>
            <family val="2"/>
          </rPr>
          <t xml:space="preserve">Amounts paid directly by the employer, master trust founder or other sponsor are defined as those reported in the company accounts only, </t>
        </r>
        <r>
          <rPr>
            <b/>
            <sz val="14"/>
            <color indexed="81"/>
            <rFont val="Tahoma"/>
            <family val="2"/>
          </rPr>
          <t>not</t>
        </r>
        <r>
          <rPr>
            <sz val="14"/>
            <color indexed="81"/>
            <rFont val="Tahoma"/>
            <family val="2"/>
          </rPr>
          <t xml:space="preserve"> in the pension scheme accounts. Please use the drop-down menu below the table to indicate if such payments exist and, if so, whether you are including some of them, all of them or none of them.</t>
        </r>
      </text>
    </comment>
    <comment ref="A18" authorId="0" shapeId="0" xr:uid="{00000000-0006-0000-0B00-000008000000}">
      <text>
        <r>
          <rPr>
            <b/>
            <sz val="14"/>
            <color indexed="81"/>
            <rFont val="Tahoma"/>
            <family val="2"/>
          </rPr>
          <t>Include:</t>
        </r>
        <r>
          <rPr>
            <sz val="14"/>
            <color indexed="81"/>
            <rFont val="Tahoma"/>
            <family val="2"/>
          </rPr>
          <t xml:space="preserve"> premiums relating to life insurance organised by the scheme (e.g. death benefits)
</t>
        </r>
      </text>
    </comment>
    <comment ref="A20" authorId="0" shapeId="0" xr:uid="{00000000-0006-0000-0B00-000009000000}">
      <text>
        <r>
          <rPr>
            <sz val="14"/>
            <color indexed="81"/>
            <rFont val="Tahoma"/>
            <family val="2"/>
          </rPr>
          <t xml:space="preserve">Please select "no such costs exist" if the employer, master trust founder or other sponsors pays no costs directly (i.e. all expenses appear on the pension scheme accounts). Please select "all such costs are included" if the employer, master trust founder or other sponsors pay costs directly on behalf of the scheme or its members and you have included </t>
        </r>
        <r>
          <rPr>
            <b/>
            <sz val="14"/>
            <color indexed="81"/>
            <rFont val="Tahoma"/>
            <family val="2"/>
          </rPr>
          <t>all</t>
        </r>
        <r>
          <rPr>
            <sz val="14"/>
            <color indexed="81"/>
            <rFont val="Tahoma"/>
            <family val="2"/>
          </rPr>
          <t xml:space="preserve"> such costs in the data reported here; please select "some such costs are included" if the employer, master trust founder or other sponsors pay costs directly on behalf of the scheme or its members but you have only included </t>
        </r>
        <r>
          <rPr>
            <b/>
            <sz val="14"/>
            <color indexed="81"/>
            <rFont val="Tahoma"/>
            <family val="2"/>
          </rPr>
          <t>some</t>
        </r>
        <r>
          <rPr>
            <sz val="14"/>
            <color indexed="81"/>
            <rFont val="Tahoma"/>
            <family val="2"/>
          </rPr>
          <t xml:space="preserve"> such costs in the data reported here; or select "no such costs are included" if the employer, master trust founder or other sponsors pay costs directly on behalf of the scheme or its members, but you included </t>
        </r>
        <r>
          <rPr>
            <b/>
            <sz val="14"/>
            <color indexed="81"/>
            <rFont val="Tahoma"/>
            <family val="2"/>
          </rPr>
          <t>no</t>
        </r>
        <r>
          <rPr>
            <sz val="14"/>
            <color indexed="81"/>
            <rFont val="Tahoma"/>
            <family val="2"/>
          </rPr>
          <t xml:space="preserve"> such costs in the data reported here.
</t>
        </r>
      </text>
    </comment>
  </commentList>
</comments>
</file>

<file path=xl/sharedStrings.xml><?xml version="1.0" encoding="utf-8"?>
<sst xmlns="http://schemas.openxmlformats.org/spreadsheetml/2006/main" count="11845" uniqueCount="9010">
  <si>
    <t>DB scheme or section</t>
  </si>
  <si>
    <t>DC scheme or section</t>
  </si>
  <si>
    <t>Active members</t>
  </si>
  <si>
    <t>Deferred members</t>
  </si>
  <si>
    <t>Total</t>
  </si>
  <si>
    <t>Employer contributions</t>
  </si>
  <si>
    <t>Of which:</t>
  </si>
  <si>
    <t>Employee contributions</t>
  </si>
  <si>
    <t>Other contributions</t>
  </si>
  <si>
    <t>Total contributions</t>
  </si>
  <si>
    <t>Normal contributions</t>
  </si>
  <si>
    <t>Key</t>
  </si>
  <si>
    <t>Please enter a figure</t>
  </si>
  <si>
    <t>Totals generated automatically - please check</t>
  </si>
  <si>
    <t>Total investment income</t>
  </si>
  <si>
    <t>Of total, value of any contributions received from overseas</t>
  </si>
  <si>
    <t>Dividends from equities</t>
  </si>
  <si>
    <t>True hybrid scheme or section</t>
  </si>
  <si>
    <t>Rent from properties (net)</t>
  </si>
  <si>
    <t>Guidance:</t>
  </si>
  <si>
    <t>Derivatives</t>
  </si>
  <si>
    <t>Total fair value of derivative contracts which have a positive (asset) value</t>
  </si>
  <si>
    <t>Deficit reduction contributions (DRCs)</t>
  </si>
  <si>
    <t>Lump sum death benefits</t>
  </si>
  <si>
    <t>Total benefits paid</t>
  </si>
  <si>
    <t>Transfers in</t>
  </si>
  <si>
    <t>Individual transfers in from other schemes</t>
  </si>
  <si>
    <t>Payments to and on account of leavers</t>
  </si>
  <si>
    <t>Transfers out</t>
  </si>
  <si>
    <t>Individual transfers out</t>
  </si>
  <si>
    <t>Group or bulk transfers out</t>
  </si>
  <si>
    <t>Total payments to leavers and transfers out</t>
  </si>
  <si>
    <t>Refunds of contributions, gross of income tax</t>
  </si>
  <si>
    <t>Other payments to and on account of other leavers</t>
  </si>
  <si>
    <t>Of total, value of any transfers in from overseas</t>
  </si>
  <si>
    <t>Of total, value of any payments to residents overseas</t>
  </si>
  <si>
    <t>Other income not included elsewhere</t>
  </si>
  <si>
    <t>Additional voluntary contributions (AVCs)</t>
  </si>
  <si>
    <t>Administration costs</t>
  </si>
  <si>
    <t>Levies and fees paid to regulators and the Pension Protection Fund</t>
  </si>
  <si>
    <t>Investment management fees and charges</t>
  </si>
  <si>
    <t>Other expenses not included elsewhere</t>
  </si>
  <si>
    <t>Total expenses</t>
  </si>
  <si>
    <t>Of total, value paid overseas</t>
  </si>
  <si>
    <t>Administration, regulatory, investment and professional service charges</t>
  </si>
  <si>
    <t>Total administration, regulatory, investment and professional service charges</t>
  </si>
  <si>
    <t>Lump sums payable at or during retirement, including commutation</t>
  </si>
  <si>
    <t>Group or bulk transfers in from other schemes and scheme mergers</t>
  </si>
  <si>
    <t>Comments (please explain any changes or problems with the data)</t>
  </si>
  <si>
    <t>Auto-enrolment statutory opt-out refunds</t>
  </si>
  <si>
    <t>Equities</t>
  </si>
  <si>
    <t>Property</t>
  </si>
  <si>
    <t>Listed equities</t>
  </si>
  <si>
    <t>Unlisted equities</t>
  </si>
  <si>
    <t>Any other assets not included elsewhere</t>
  </si>
  <si>
    <t>Short-term loans</t>
  </si>
  <si>
    <t>Other long-term debt securities</t>
  </si>
  <si>
    <t>Any other liabilities not included elsewhere</t>
  </si>
  <si>
    <t>Total liabilities</t>
  </si>
  <si>
    <t>Bonds issued by Local Government</t>
  </si>
  <si>
    <t>Total assets excluding derivatives</t>
  </si>
  <si>
    <t>Membership</t>
  </si>
  <si>
    <t>Investment income</t>
  </si>
  <si>
    <t>Payments to and on account of leavers and transfers out</t>
  </si>
  <si>
    <t>Completed?</t>
  </si>
  <si>
    <t>Total fair value of derivative contracts with positive value</t>
  </si>
  <si>
    <t>Total fair value of derivative contracts with negative value</t>
  </si>
  <si>
    <t>NO</t>
  </si>
  <si>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</si>
  <si>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</si>
  <si>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</si>
  <si>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</si>
  <si>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</si>
  <si>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</si>
  <si>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</si>
  <si>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</si>
  <si>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</si>
  <si>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</si>
  <si>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</si>
  <si>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</si>
  <si>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</si>
  <si>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</si>
  <si>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</si>
  <si>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 xml:space="preserve">Bahrain </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</si>
  <si>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</si>
  <si>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</si>
  <si>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</si>
  <si>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</si>
  <si>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</si>
  <si>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</si>
  <si>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</si>
  <si>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</si>
  <si>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</si>
  <si>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</si>
  <si>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</si>
  <si>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</si>
  <si>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</si>
  <si>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</si>
  <si>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</si>
  <si>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</si>
  <si>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</si>
  <si>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</si>
  <si>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Cambodia</t>
  </si>
  <si>
    <t>Cameroon</t>
  </si>
  <si>
    <t>Cabo Verde</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</si>
  <si>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</si>
  <si>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</si>
  <si>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</si>
  <si>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</si>
  <si>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</si>
  <si>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</si>
  <si>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</si>
  <si>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</si>
  <si>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</si>
  <si>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</si>
  <si>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</si>
  <si>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</si>
  <si>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</si>
  <si>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</si>
  <si>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</si>
  <si>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</si>
  <si>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</si>
  <si>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</si>
  <si>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</si>
  <si>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</si>
  <si>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</si>
  <si>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</si>
  <si>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</si>
  <si>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</si>
  <si>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</si>
  <si>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</si>
  <si>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</si>
  <si>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</si>
  <si>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</si>
  <si>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</si>
  <si>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</si>
  <si>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</si>
  <si>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Ethiopia</t>
  </si>
  <si>
    <t xml:space="preserve">Falkland Islands (Malvinas) </t>
  </si>
  <si>
    <t>Faroe Islands</t>
  </si>
  <si>
    <t>Fiji</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</si>
  <si>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</si>
  <si>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</si>
  <si>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</si>
  <si>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</si>
  <si>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</si>
  <si>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</si>
  <si>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</si>
  <si>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</si>
  <si>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</si>
  <si>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</si>
  <si>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</si>
  <si>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</si>
  <si>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</si>
  <si>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</si>
  <si>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</si>
  <si>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</si>
  <si>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</si>
  <si>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</si>
  <si>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</si>
  <si>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</si>
  <si>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</si>
  <si>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</si>
  <si>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</si>
  <si>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</si>
  <si>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</si>
  <si>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</si>
  <si>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</si>
  <si>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</si>
  <si>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</si>
  <si>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</si>
  <si>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</si>
  <si>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</si>
  <si>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</si>
  <si>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</si>
  <si>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</si>
  <si>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</si>
  <si>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</si>
  <si>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</si>
  <si>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</si>
  <si>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</si>
  <si>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 (North Korea)</t>
  </si>
  <si>
    <t>Korea, Republic of (South Korea)</t>
  </si>
  <si>
    <t>Kosovo</t>
  </si>
  <si>
    <t>Kuwait</t>
  </si>
  <si>
    <t>Kyrgyz Republic</t>
  </si>
  <si>
    <t>Lao People's Democratic Republic</t>
  </si>
  <si>
    <t>Latvia</t>
  </si>
  <si>
    <t>Lebanon</t>
  </si>
  <si>
    <t>Lesotho</t>
  </si>
  <si>
    <t>Liberia</t>
  </si>
  <si>
    <t>Libya</t>
  </si>
  <si>
    <t>Liechtenstein</t>
  </si>
  <si>
    <t>Lithuania</t>
  </si>
  <si>
    <t>Luxembourg</t>
  </si>
  <si>
    <t>Macedonia, FYR</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</si>
  <si>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</si>
  <si>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</si>
  <si>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</si>
  <si>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</si>
  <si>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</si>
  <si>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</si>
  <si>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</si>
  <si>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</si>
  <si>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</si>
  <si>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</si>
  <si>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</si>
  <si>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</si>
  <si>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</si>
  <si>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</si>
  <si>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</si>
  <si>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</si>
  <si>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</si>
  <si>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</si>
  <si>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</si>
  <si>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</si>
  <si>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</si>
  <si>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</si>
  <si>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</si>
  <si>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</si>
  <si>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</si>
  <si>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Caledonia</t>
  </si>
  <si>
    <t>New Zealand</t>
  </si>
  <si>
    <t>Nicaragua</t>
  </si>
  <si>
    <t>Niger</t>
  </si>
  <si>
    <t>Nigeria</t>
  </si>
  <si>
    <t>Niue</t>
  </si>
  <si>
    <t>Norfolk Island</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</si>
  <si>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</si>
  <si>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</si>
  <si>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</si>
  <si>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</si>
  <si>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</si>
  <si>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</si>
  <si>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</si>
  <si>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</si>
  <si>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</si>
  <si>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</si>
  <si>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</si>
  <si>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</si>
  <si>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</si>
  <si>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</si>
  <si>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</si>
  <si>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</si>
  <si>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</si>
  <si>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</si>
  <si>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 xml:space="preserve">Samoa </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</si>
  <si>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</si>
  <si>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</si>
  <si>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</si>
  <si>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</si>
  <si>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</si>
  <si>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</si>
  <si>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</si>
  <si>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</si>
  <si>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</si>
  <si>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</si>
  <si>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</si>
  <si>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</si>
  <si>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</si>
  <si>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</si>
  <si>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</si>
  <si>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</si>
  <si>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</si>
  <si>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</si>
  <si>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</si>
  <si>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</si>
  <si>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</si>
  <si>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</si>
  <si>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</si>
  <si>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</si>
  <si>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Swaziland</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</si>
  <si>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</si>
  <si>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</si>
  <si>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</si>
  <si>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</si>
  <si>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</si>
  <si>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</si>
  <si>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</si>
  <si>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</si>
  <si>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</si>
  <si>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</si>
  <si>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</si>
  <si>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</si>
  <si>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</si>
  <si>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</si>
  <si>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</si>
  <si>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</si>
  <si>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</si>
  <si>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</si>
  <si>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</si>
  <si>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</si>
  <si>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</si>
  <si>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</si>
  <si>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</si>
  <si>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</si>
  <si>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</si>
  <si>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</si>
  <si>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</si>
  <si>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</si>
  <si>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</si>
  <si>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</si>
  <si>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</si>
  <si>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</si>
  <si>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</si>
  <si>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</si>
  <si>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</si>
  <si>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</si>
  <si>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</si>
  <si>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Not Specified (including Confidential)</t>
  </si>
  <si>
    <t>International Organizations</t>
  </si>
  <si>
    <t>dd/mm/yyyy</t>
  </si>
  <si>
    <t>Start date</t>
  </si>
  <si>
    <t>End date</t>
  </si>
  <si>
    <t>defined as</t>
  </si>
  <si>
    <t>Balances</t>
  </si>
  <si>
    <t>Definitions:</t>
  </si>
  <si>
    <t>Employee and employer contributions</t>
  </si>
  <si>
    <t>Expenses including administration costs and investment management fees</t>
  </si>
  <si>
    <t>Breakdown of overseas assets by country</t>
  </si>
  <si>
    <t>Certificates of deposit</t>
  </si>
  <si>
    <t>Is this scheme or section subject to a "salary sacrifice" arrangement?</t>
  </si>
  <si>
    <t>£ million</t>
  </si>
  <si>
    <t>Total payments to and on account of leavers</t>
  </si>
  <si>
    <t>Total transfers out</t>
  </si>
  <si>
    <t>Total equities</t>
  </si>
  <si>
    <t>Total employee contributions</t>
  </si>
  <si>
    <t>Total employer contributions</t>
  </si>
  <si>
    <t>Other short term debt securities</t>
  </si>
  <si>
    <t>Total short-term debt securities</t>
  </si>
  <si>
    <t>Total long-term debt securities</t>
  </si>
  <si>
    <t>Long-term debt securities</t>
  </si>
  <si>
    <t>Exclude from AVCs:</t>
  </si>
  <si>
    <t>Include in employers' other contributions:</t>
  </si>
  <si>
    <t>Include in other income not included elsewhere:</t>
  </si>
  <si>
    <t>Include:</t>
  </si>
  <si>
    <t>Exclude:</t>
  </si>
  <si>
    <t>Include in value of payments to residents overseas:</t>
  </si>
  <si>
    <t>Include in administration costs:</t>
  </si>
  <si>
    <t>Include in levies and fees paid to regulators and the Pension Protection Fund:</t>
  </si>
  <si>
    <t>Include in investment management fees and charges:</t>
  </si>
  <si>
    <t>Income from derivatives e.g. swap receipts/payments (net)</t>
  </si>
  <si>
    <t>Of which, from overseas</t>
  </si>
  <si>
    <t>Repurchase agreements (repos)</t>
  </si>
  <si>
    <t>2. Membership</t>
  </si>
  <si>
    <t>3. Contributions</t>
  </si>
  <si>
    <t>4. Transfers in</t>
  </si>
  <si>
    <t>5. Investment income</t>
  </si>
  <si>
    <t>Income</t>
  </si>
  <si>
    <t>Total assets (excluding derivatives) and asset allocation</t>
  </si>
  <si>
    <t>Expenditure</t>
  </si>
  <si>
    <t>Additional breakdowns</t>
  </si>
  <si>
    <t>Tax payable in respect of income</t>
  </si>
  <si>
    <t>Tax payable in respect of expenditure</t>
  </si>
  <si>
    <t>Include in tax payable in respect of income:</t>
  </si>
  <si>
    <t>Include in tax payable in respect of expenditure:</t>
  </si>
  <si>
    <t>Pensioner members</t>
  </si>
  <si>
    <t>- augmentation contributions</t>
  </si>
  <si>
    <t>- contributions relating to Section 75 debt</t>
  </si>
  <si>
    <t xml:space="preserve">- other contributions </t>
  </si>
  <si>
    <t>- underwriting commissions earned</t>
  </si>
  <si>
    <t>- Limited Revaluation Premiums (LRPs) refunded by HMRC, if applicable</t>
  </si>
  <si>
    <t>- payments made to members directly by insurers (not by the scheme)</t>
  </si>
  <si>
    <t>Winding up lump sums</t>
  </si>
  <si>
    <t>- transfers to other occupational pension schemes</t>
  </si>
  <si>
    <t>- transfers to personal pensions plans provided by insurers</t>
  </si>
  <si>
    <t>- transfers to Self Invested Personal Pensions (SIPPs)</t>
  </si>
  <si>
    <t>Professional service fees and charges</t>
  </si>
  <si>
    <t>- pension protection levy, administration levy and fraud compensation levy (Pension Protection Fund)</t>
  </si>
  <si>
    <t>- The Pension Regulator's general levy</t>
  </si>
  <si>
    <t>- levy paid to the Financial Conduct Authority, including Financial Services Compensation Scheme</t>
  </si>
  <si>
    <t>- master trust authorisation fee</t>
  </si>
  <si>
    <t>- invoiced costs</t>
  </si>
  <si>
    <t>Include in professional service fees and charges:</t>
  </si>
  <si>
    <t>- payments to external administrators</t>
  </si>
  <si>
    <t>- wages and salaries, National Insurance contributions, energy and materials for business use</t>
  </si>
  <si>
    <t>- early retirement contributions</t>
  </si>
  <si>
    <t>- payments to employer, master trust founder or other sponsor</t>
  </si>
  <si>
    <t>- payments to actuaries, auditors, custodians, legal advisers, investment consultants, communications specialists, covenant reviewers etc.</t>
  </si>
  <si>
    <t>- performance-related fees, brokerage and custody fees and other implicit charges</t>
  </si>
  <si>
    <t>- Cash Equivalent Transfer Valuation (CETV) transfers (completed, not quotes)</t>
  </si>
  <si>
    <t>- amounts received by the scheme from the employer, master trust founder or other sponsor (including reimbursements of expenses)</t>
  </si>
  <si>
    <t>Income from structured products combining derivatives with underlying assets</t>
  </si>
  <si>
    <t>Structured products combining derivatives with underlying assets</t>
  </si>
  <si>
    <t>Tax payable in relation to income and expenditure, net of tax reclaimed</t>
  </si>
  <si>
    <t>Tax reclaimed from HM Revenue and Customs (HMRC)</t>
  </si>
  <si>
    <t>Acquisitions (purchases and derivative payments)</t>
  </si>
  <si>
    <t>Change in market value</t>
  </si>
  <si>
    <t>Debt securities (bonds)</t>
  </si>
  <si>
    <t>Cash and borrowing</t>
  </si>
  <si>
    <t>7. Benefits</t>
  </si>
  <si>
    <t>8. Leavers and transfers out</t>
  </si>
  <si>
    <t>9. Expenses</t>
  </si>
  <si>
    <t>10. Taxation</t>
  </si>
  <si>
    <t>11. Assets</t>
  </si>
  <si>
    <t>12. Liabilities</t>
  </si>
  <si>
    <t>13. Derivatives balances</t>
  </si>
  <si>
    <t>Derivative contracts which have a positive (asset) value</t>
  </si>
  <si>
    <t>Swaps</t>
  </si>
  <si>
    <t>Options</t>
  </si>
  <si>
    <t>Futures</t>
  </si>
  <si>
    <t>Forward foreign currency contracts (including hedges)</t>
  </si>
  <si>
    <t>Derivative contracts which have a negative (liability) value</t>
  </si>
  <si>
    <t>Total fair value of derivative contracts which have a negative (liablity) value</t>
  </si>
  <si>
    <t>Exclude from employers' other contributions:</t>
  </si>
  <si>
    <t>Individuals in scheme (total)</t>
  </si>
  <si>
    <t>Direct investment in unquoted private equity and alternatives</t>
  </si>
  <si>
    <t>Individuals</t>
  </si>
  <si>
    <t>17. Overseas assets by country</t>
  </si>
  <si>
    <t>15. Pooled investment vehicles</t>
  </si>
  <si>
    <t>- income withdrawals via UFPLS and flexi-access drawdown ('income withdrawals')</t>
  </si>
  <si>
    <t>- small pot lump sums and lump sums associated with UFPLS and flexi-access drawdown ('lump sums payable at or during retirement, including commutation')</t>
  </si>
  <si>
    <t>Income from direct investment in unquoted private equity and alternatives</t>
  </si>
  <si>
    <t>- taxes on dividends and interest receipts</t>
  </si>
  <si>
    <t>- tax payable in respect of benefits, including unauthorised payment charges</t>
  </si>
  <si>
    <t>- taxation where lifetime or annual allowance exceeded</t>
  </si>
  <si>
    <t>Paid by the scheme or its members directly</t>
  </si>
  <si>
    <t>Purchase of annuities or other retirement products such as drawdown</t>
  </si>
  <si>
    <t>- pensions paid by the scheme including ill-health pensions ('pension payments')</t>
  </si>
  <si>
    <t>What to include and exclude:</t>
  </si>
  <si>
    <t>- other levies such as those paid to Information Commissioner's Office and Financial Reporting Council</t>
  </si>
  <si>
    <t xml:space="preserve">Total </t>
  </si>
  <si>
    <t>- payments from class actions</t>
  </si>
  <si>
    <t>Amounts added in respect of tax relief at source claimed by the scheme</t>
  </si>
  <si>
    <t>Does this scheme or section offer UFPLS or drawdown?</t>
  </si>
  <si>
    <t>- fees paid in relation to direct investment in unquoted private equity (including carried interest) and alternatives; best estimates based on management agreements are acceptable</t>
  </si>
  <si>
    <t>Pension payments and income withdrawals from the scheme</t>
  </si>
  <si>
    <t>Pension payments and other benefits</t>
  </si>
  <si>
    <r>
      <t xml:space="preserve">Section 32 buyouts (but </t>
    </r>
    <r>
      <rPr>
        <b/>
        <sz val="14"/>
        <color theme="1"/>
        <rFont val="Calibri"/>
        <family val="2"/>
        <scheme val="minor"/>
      </rPr>
      <t>not</t>
    </r>
    <r>
      <rPr>
        <sz val="14"/>
        <color theme="1"/>
        <rFont val="Calibri"/>
        <family val="2"/>
        <scheme val="minor"/>
      </rPr>
      <t xml:space="preserve"> buy-ins or longevity swaps)</t>
    </r>
  </si>
  <si>
    <r>
      <t xml:space="preserve">- </t>
    </r>
    <r>
      <rPr>
        <b/>
        <sz val="14"/>
        <color theme="1"/>
        <rFont val="Calibri"/>
        <family val="2"/>
        <scheme val="minor"/>
      </rPr>
      <t>Uncrystallised Funds Pension Lump Sum (UFPLS)</t>
    </r>
    <r>
      <rPr>
        <sz val="14"/>
        <color theme="1"/>
        <rFont val="Calibri"/>
        <family val="2"/>
        <scheme val="minor"/>
      </rPr>
      <t xml:space="preserve"> is taken in the form of 'payments' to members. For the purposes of this table, UFPLS payments are considered to be </t>
    </r>
    <r>
      <rPr>
        <b/>
        <sz val="14"/>
        <color theme="1"/>
        <rFont val="Calibri"/>
        <family val="2"/>
        <scheme val="minor"/>
      </rPr>
      <t xml:space="preserve">income withdrawals </t>
    </r>
    <r>
      <rPr>
        <sz val="14"/>
        <color theme="1"/>
        <rFont val="Calibri"/>
        <family val="2"/>
        <scheme val="minor"/>
      </rPr>
      <t xml:space="preserve">if money is left in the scheme so that further payments can be taken in future (member remains in the scheme) and </t>
    </r>
    <r>
      <rPr>
        <b/>
        <sz val="14"/>
        <color theme="1"/>
        <rFont val="Calibri"/>
        <family val="2"/>
        <scheme val="minor"/>
      </rPr>
      <t>lump sums</t>
    </r>
    <r>
      <rPr>
        <sz val="14"/>
        <color theme="1"/>
        <rFont val="Calibri"/>
        <family val="2"/>
        <scheme val="minor"/>
      </rPr>
      <t xml:space="preserve"> if full encashment has taken place.</t>
    </r>
  </si>
  <si>
    <r>
      <t xml:space="preserve">- </t>
    </r>
    <r>
      <rPr>
        <b/>
        <sz val="14"/>
        <color theme="1"/>
        <rFont val="Calibri"/>
        <family val="2"/>
        <scheme val="minor"/>
      </rPr>
      <t>transfers in from overseas</t>
    </r>
    <r>
      <rPr>
        <sz val="14"/>
        <color theme="1"/>
        <rFont val="Calibri"/>
        <family val="2"/>
        <scheme val="minor"/>
      </rPr>
      <t xml:space="preserve"> are transfers from pension schemes registered outside the UK.</t>
    </r>
  </si>
  <si>
    <r>
      <t xml:space="preserve">- </t>
    </r>
    <r>
      <rPr>
        <b/>
        <sz val="14"/>
        <color theme="1"/>
        <rFont val="Calibri"/>
        <family val="2"/>
        <scheme val="minor"/>
      </rPr>
      <t>active members:</t>
    </r>
    <r>
      <rPr>
        <sz val="14"/>
        <color theme="1"/>
        <rFont val="Calibri"/>
        <family val="2"/>
        <scheme val="minor"/>
      </rPr>
      <t xml:space="preserve"> those who are either contributing themselves or having contributions made on their behalf (for instance by their employer).</t>
    </r>
  </si>
  <si>
    <r>
      <t>-</t>
    </r>
    <r>
      <rPr>
        <b/>
        <sz val="14"/>
        <color theme="1"/>
        <rFont val="Calibri"/>
        <family val="2"/>
        <scheme val="minor"/>
      </rPr>
      <t xml:space="preserve"> residing overseas</t>
    </r>
    <r>
      <rPr>
        <sz val="14"/>
        <color theme="1"/>
        <rFont val="Calibri"/>
        <family val="2"/>
        <scheme val="minor"/>
      </rPr>
      <t xml:space="preserve"> does not include people on temporary secondment overseas, whose pension contributions continue to be made in the UK.</t>
    </r>
  </si>
  <si>
    <t>Next section: Contributions</t>
  </si>
  <si>
    <t>Review all section entries</t>
  </si>
  <si>
    <t>Next section: Transfers in</t>
  </si>
  <si>
    <t>Next section: Investment income</t>
  </si>
  <si>
    <t>Next section: Leavers and transfers out</t>
  </si>
  <si>
    <t>Next section: Expenses</t>
  </si>
  <si>
    <t>Next section: Taxation</t>
  </si>
  <si>
    <t>Next section: Assets</t>
  </si>
  <si>
    <t>Next section: Liabilities</t>
  </si>
  <si>
    <t>Next section: Transactions</t>
  </si>
  <si>
    <t>Next section: Pooled investment vehicles</t>
  </si>
  <si>
    <t>Next section: Overseas assets by country</t>
  </si>
  <si>
    <t>Next section: Membership</t>
  </si>
  <si>
    <t>Is this section complete?</t>
  </si>
  <si>
    <r>
      <t xml:space="preserve">- for DC, </t>
    </r>
    <r>
      <rPr>
        <b/>
        <sz val="14"/>
        <color theme="1"/>
        <rFont val="Calibri"/>
        <family val="2"/>
        <scheme val="minor"/>
      </rPr>
      <t>lump sum death benefits</t>
    </r>
    <r>
      <rPr>
        <sz val="14"/>
        <color theme="1"/>
        <rFont val="Calibri"/>
        <family val="2"/>
        <scheme val="minor"/>
      </rPr>
      <t xml:space="preserve"> may be the value of the member's pot that is paid to survivors (also known as dependents) on the death of a member.</t>
    </r>
  </si>
  <si>
    <t>Treasury Bills</t>
  </si>
  <si>
    <t>0 up to 6.99 years maturity</t>
  </si>
  <si>
    <t>Conventional Gilts</t>
  </si>
  <si>
    <t>7 up to 14.99 years maturity</t>
  </si>
  <si>
    <t>15 up to 24.99 years maturity</t>
  </si>
  <si>
    <t>Index-linked Gilts</t>
  </si>
  <si>
    <t>25 years and over maturity</t>
  </si>
  <si>
    <t>Total conventional Gilts</t>
  </si>
  <si>
    <t>N/A</t>
  </si>
  <si>
    <t>Review page</t>
  </si>
  <si>
    <t>Summary of workbook including which sections have been completed</t>
  </si>
  <si>
    <t>negatives check</t>
  </si>
  <si>
    <t>general check</t>
  </si>
  <si>
    <t>actives but no contributions</t>
  </si>
  <si>
    <t>DB</t>
  </si>
  <si>
    <t>DC</t>
  </si>
  <si>
    <t>Hybrid</t>
  </si>
  <si>
    <t>overseas check</t>
  </si>
  <si>
    <t>of which check</t>
  </si>
  <si>
    <t>sum to total of admin costs</t>
  </si>
  <si>
    <t>Further detail on pooled vehicles in which the scheme invests</t>
  </si>
  <si>
    <t>Important note for schemes investing only via pooled investment vehicles:</t>
  </si>
  <si>
    <t>If there is a problem with any information that you enter, a message will pop up in the box below:</t>
  </si>
  <si>
    <t>Table of contents</t>
  </si>
  <si>
    <t>Stock movements</t>
  </si>
  <si>
    <t>Other changes</t>
  </si>
  <si>
    <t>Opening value (previous quarter's closing values, restated if necessary)</t>
  </si>
  <si>
    <t>13. Derivatives</t>
  </si>
  <si>
    <t>6. Other income</t>
  </si>
  <si>
    <t>16. Gilts</t>
  </si>
  <si>
    <t>- Please report market values.</t>
  </si>
  <si>
    <t>Fund name</t>
  </si>
  <si>
    <t>Type of fund (please select from dropdown)</t>
  </si>
  <si>
    <t>Type of code (please select from dropdown)</t>
  </si>
  <si>
    <t>Fund manager's name</t>
  </si>
  <si>
    <t>Please enter the information required</t>
  </si>
  <si>
    <t>Unpaid benefits</t>
  </si>
  <si>
    <t>Income from insurance policies</t>
  </si>
  <si>
    <t>Other</t>
  </si>
  <si>
    <t>Other investment balances</t>
  </si>
  <si>
    <t>Income from debt securities (bonds)</t>
  </si>
  <si>
    <t>Of total, income from overseas</t>
  </si>
  <si>
    <t>Of total, value of overseas assets</t>
  </si>
  <si>
    <t>Of total, value of overseas liabilities</t>
  </si>
  <si>
    <t>Of total, value relating to overseas contracts</t>
  </si>
  <si>
    <r>
      <t xml:space="preserve">- </t>
    </r>
    <r>
      <rPr>
        <b/>
        <sz val="14"/>
        <color theme="1"/>
        <rFont val="Calibri"/>
        <family val="2"/>
        <scheme val="minor"/>
      </rPr>
      <t>rent from properties</t>
    </r>
    <r>
      <rPr>
        <sz val="14"/>
        <color theme="1"/>
        <rFont val="Calibri"/>
        <family val="2"/>
        <scheme val="minor"/>
      </rPr>
      <t xml:space="preserve"> means rent from properties owned directly, not through property funds.</t>
    </r>
  </si>
  <si>
    <t>- income paid on annuities held in the name of the Trustees</t>
  </si>
  <si>
    <t>- income from longevity swaps held in the name of the Trustees</t>
  </si>
  <si>
    <t>If you are completing 14b please do NOT complete the pooled investment vehicles line in 14a.</t>
  </si>
  <si>
    <t>Corporate bonds</t>
  </si>
  <si>
    <t>Long-term loans</t>
  </si>
  <si>
    <t>14a. Transactions (long)</t>
  </si>
  <si>
    <t>14b. Transactions (short)</t>
  </si>
  <si>
    <t>Maturity of UK Gilts (not applicable for those with only pooled investments)</t>
  </si>
  <si>
    <t>Of which, issued by banks and building societies</t>
  </si>
  <si>
    <t>- interest on cash deposits</t>
  </si>
  <si>
    <t>- interest on loans</t>
  </si>
  <si>
    <t>Exclude from income from insurance policies:</t>
  </si>
  <si>
    <t>Include in income from insurance policies:</t>
  </si>
  <si>
    <t>- DB and hybrid schemes with DC AVCs should report for these AVCs separately in the 'DC scheme or section' column. However, do not include free-standing AVCs for which you act as a collector for insurers or other external providers.</t>
  </si>
  <si>
    <t>- DB and hybrid schemes with DC AVCs should report for these AVCs separately in the 'DC scheme or section' row of this spreadsheet. However, do not include free-standing AVCs for which you act as a collector for insurers or other external providers.</t>
  </si>
  <si>
    <t>Insurance policies</t>
  </si>
  <si>
    <t>General comments:</t>
  </si>
  <si>
    <t>Not applicable or not required (locked cells)</t>
  </si>
  <si>
    <t>Internal or 'in-house' costs</t>
  </si>
  <si>
    <t>External administrators, managers, custodians and other service providers' charges</t>
  </si>
  <si>
    <t>Paid by the employer, master trust founder or other sponsor directly*</t>
  </si>
  <si>
    <t>*Further information on costs paid directly by the employer, master trust founder or other sponsor (see Guidance)</t>
  </si>
  <si>
    <t>Of which (1):</t>
  </si>
  <si>
    <t>Of which (2):</t>
  </si>
  <si>
    <t>- Trustee fees</t>
  </si>
  <si>
    <t>Include in other expenses not included elsewhere:</t>
  </si>
  <si>
    <t>Total other income</t>
  </si>
  <si>
    <t>Reimbursements</t>
  </si>
  <si>
    <t>Include in reimbursements:</t>
  </si>
  <si>
    <r>
      <t>Total (tax payable</t>
    </r>
    <r>
      <rPr>
        <b/>
        <i/>
        <sz val="14"/>
        <color theme="1"/>
        <rFont val="Calibri"/>
        <family val="2"/>
        <scheme val="minor"/>
      </rPr>
      <t xml:space="preserve"> less</t>
    </r>
    <r>
      <rPr>
        <b/>
        <sz val="14"/>
        <color theme="1"/>
        <rFont val="Calibri"/>
        <family val="2"/>
        <scheme val="minor"/>
      </rPr>
      <t xml:space="preserve"> tax reclaimed)</t>
    </r>
  </si>
  <si>
    <r>
      <t xml:space="preserve">- You are </t>
    </r>
    <r>
      <rPr>
        <b/>
        <sz val="14"/>
        <rFont val="Calibri"/>
        <family val="2"/>
        <scheme val="minor"/>
      </rPr>
      <t>not</t>
    </r>
    <r>
      <rPr>
        <sz val="14"/>
        <rFont val="Calibri"/>
        <family val="2"/>
        <scheme val="minor"/>
      </rPr>
      <t xml:space="preserve"> required to include in this sheet derivatives held in pooled investment vehicles or structured products, where the derivatives are not separately identifiable. </t>
    </r>
  </si>
  <si>
    <t>- Report gross of UK tax (after deducting any irrecoverable overseas withholding tax).</t>
  </si>
  <si>
    <t>- Please include the net value of investment income received and income paid out on short positions (negative figures are acceptable where appropriate).</t>
  </si>
  <si>
    <t>If you invest only in pooled investment vehicles, you can ignore this spreadsheet.</t>
  </si>
  <si>
    <t>If you invest only in pooled investment vehicles, you can use spreadsheet 14b (short version) and ignore spreadsheet 14a.</t>
  </si>
  <si>
    <t>Next section: Gilts</t>
  </si>
  <si>
    <t>Next section: Other income</t>
  </si>
  <si>
    <t>Short-term debt securities</t>
  </si>
  <si>
    <t>Hybrid scheme or section</t>
  </si>
  <si>
    <r>
      <t xml:space="preserve">There are two tables in this sheet. You </t>
    </r>
    <r>
      <rPr>
        <b/>
        <i/>
        <sz val="14"/>
        <rFont val="Calibri"/>
        <family val="2"/>
        <scheme val="minor"/>
      </rPr>
      <t>must</t>
    </r>
    <r>
      <rPr>
        <i/>
        <sz val="14"/>
        <rFont val="Calibri"/>
        <family val="2"/>
        <scheme val="minor"/>
      </rPr>
      <t xml:space="preserve"> fill in at least one of them but you can (optionally) fill in both if your accounts contain figures on both bases. </t>
    </r>
  </si>
  <si>
    <r>
      <t xml:space="preserve">- </t>
    </r>
    <r>
      <rPr>
        <b/>
        <sz val="14"/>
        <rFont val="Calibri"/>
        <family val="2"/>
        <scheme val="minor"/>
      </rPr>
      <t>The first table shows scheme members</t>
    </r>
    <r>
      <rPr>
        <sz val="14"/>
        <rFont val="Calibri"/>
        <family val="2"/>
        <scheme val="minor"/>
      </rPr>
      <t xml:space="preserve">. Individuals may have more than one type of membership. For example, someone might be working and contributing to one section while being entitled to a deferred pension from another section. This person would appear in the active and deferred member categories. People taking income withdrawals via Uncrystallised Funds Pension Lump Sum (UFPLS) and flexi-access drawdown while still working and contributing might appear in the active and pensioner member categories (if the scheme reports them in both categories). </t>
    </r>
    <r>
      <rPr>
        <i/>
        <sz val="14"/>
        <rFont val="Calibri"/>
        <family val="2"/>
        <scheme val="minor"/>
      </rPr>
      <t xml:space="preserve">If your accounts show figures on this basis, please use this table. </t>
    </r>
  </si>
  <si>
    <r>
      <t xml:space="preserve">- </t>
    </r>
    <r>
      <rPr>
        <b/>
        <sz val="14"/>
        <rFont val="Calibri"/>
        <family val="2"/>
        <scheme val="minor"/>
      </rPr>
      <t xml:space="preserve">The second table shows the total number of people (individuals) </t>
    </r>
    <r>
      <rPr>
        <sz val="14"/>
        <rFont val="Calibri"/>
        <family val="2"/>
        <scheme val="minor"/>
      </rPr>
      <t>belonging to the scheme. In this case, a person is only counted once.</t>
    </r>
    <r>
      <rPr>
        <i/>
        <sz val="14"/>
        <rFont val="Calibri"/>
        <family val="2"/>
        <scheme val="minor"/>
      </rPr>
      <t xml:space="preserve"> If your accounts show figures on this basis, please use this table. </t>
    </r>
  </si>
  <si>
    <r>
      <t xml:space="preserve">- </t>
    </r>
    <r>
      <rPr>
        <b/>
        <sz val="14"/>
        <rFont val="Calibri"/>
        <family val="2"/>
        <scheme val="minor"/>
      </rPr>
      <t>contributions received from overseas</t>
    </r>
    <r>
      <rPr>
        <sz val="14"/>
        <rFont val="Calibri"/>
        <family val="2"/>
        <scheme val="minor"/>
      </rPr>
      <t xml:space="preserve"> are any payments received from employers based outside the UK or members resident outside the UK but does not include contributions made in the UK on behalf of people on temporary secondment overseas.</t>
    </r>
  </si>
  <si>
    <r>
      <t xml:space="preserve">- </t>
    </r>
    <r>
      <rPr>
        <b/>
        <sz val="14"/>
        <rFont val="Calibri"/>
        <family val="2"/>
        <scheme val="minor"/>
      </rPr>
      <t>DC schemes and sections</t>
    </r>
    <r>
      <rPr>
        <sz val="14"/>
        <rFont val="Calibri"/>
        <family val="2"/>
        <scheme val="minor"/>
      </rPr>
      <t xml:space="preserve"> are not required to report breakdowns for employee and employer contributions in the grey cells, but they are required to report</t>
    </r>
    <r>
      <rPr>
        <b/>
        <sz val="14"/>
        <rFont val="Calibri"/>
        <family val="2"/>
        <scheme val="minor"/>
      </rPr>
      <t xml:space="preserve"> total</t>
    </r>
    <r>
      <rPr>
        <sz val="14"/>
        <rFont val="Calibri"/>
        <family val="2"/>
        <scheme val="minor"/>
      </rPr>
      <t xml:space="preserve"> employer and/or employee contributions (as appropriate) in the blue cells.</t>
    </r>
  </si>
  <si>
    <t>- income from reverse repurchase agreements (net)</t>
  </si>
  <si>
    <t>- stock lending commission (net)</t>
  </si>
  <si>
    <r>
      <t xml:space="preserve">- </t>
    </r>
    <r>
      <rPr>
        <b/>
        <sz val="14"/>
        <rFont val="Calibri"/>
        <family val="2"/>
        <scheme val="minor"/>
      </rPr>
      <t>refunds of contributions</t>
    </r>
    <r>
      <rPr>
        <sz val="14"/>
        <rFont val="Calibri"/>
        <family val="2"/>
        <scheme val="minor"/>
      </rPr>
      <t xml:space="preserve"> are also known as short service refunds, while </t>
    </r>
    <r>
      <rPr>
        <b/>
        <sz val="14"/>
        <rFont val="Calibri"/>
        <family val="2"/>
        <scheme val="minor"/>
      </rPr>
      <t>auto-enrolment statutory opt-out refunds</t>
    </r>
    <r>
      <rPr>
        <sz val="14"/>
        <rFont val="Calibri"/>
        <family val="2"/>
        <scheme val="minor"/>
      </rPr>
      <t xml:space="preserve"> refer specifically to refunds provided if members opt out of auto-enrolment; in schemes that use salary sacrifice arrangements and in master trusts, refunds</t>
    </r>
    <r>
      <rPr>
        <b/>
        <sz val="14"/>
        <rFont val="Calibri"/>
        <family val="2"/>
        <scheme val="minor"/>
      </rPr>
      <t xml:space="preserve"> </t>
    </r>
    <r>
      <rPr>
        <sz val="14"/>
        <rFont val="Calibri"/>
        <family val="2"/>
        <scheme val="minor"/>
      </rPr>
      <t>may be paid to the employer (not the employee).</t>
    </r>
  </si>
  <si>
    <r>
      <t xml:space="preserve">Please select "no such costs exist" if the employer, master trust founder or other sponsors pays no costs directly (i.e. </t>
    </r>
    <r>
      <rPr>
        <b/>
        <sz val="14"/>
        <rFont val="Calibri"/>
        <family val="2"/>
        <scheme val="minor"/>
      </rPr>
      <t xml:space="preserve">all </t>
    </r>
    <r>
      <rPr>
        <sz val="14"/>
        <rFont val="Calibri"/>
        <family val="2"/>
        <scheme val="minor"/>
      </rPr>
      <t>expenses appear on the pension scheme accounts). Please select "all such costs are included" if the employer, master trust founder or other sponsors pay costs directly on behalf of the scheme or its members and you have included all such costs in the data reported here; please select "some such costs are included" if the employer, master trust founder or other sponsors pay costs directly on behalf of the scheme or its members but you have only included some such costs in the data reported here; or select "no such costs are included" if the employer, master trust founder or other sponsors pay costs directly on behalf of the scheme or its members, but you included no such costs in the data reported here.</t>
    </r>
  </si>
  <si>
    <r>
      <t xml:space="preserve">- tax relief at source on pension contributions; this should be included in spreadsheet </t>
    </r>
    <r>
      <rPr>
        <b/>
        <sz val="14"/>
        <rFont val="Calibri"/>
        <family val="2"/>
        <scheme val="minor"/>
      </rPr>
      <t>3. Contributions</t>
    </r>
    <r>
      <rPr>
        <sz val="14"/>
        <rFont val="Calibri"/>
        <family val="2"/>
        <scheme val="minor"/>
      </rPr>
      <t>.</t>
    </r>
  </si>
  <si>
    <r>
      <t xml:space="preserve">- </t>
    </r>
    <r>
      <rPr>
        <b/>
        <sz val="14"/>
        <rFont val="Calibri"/>
        <family val="2"/>
        <scheme val="minor"/>
      </rPr>
      <t xml:space="preserve">loans </t>
    </r>
    <r>
      <rPr>
        <sz val="14"/>
        <rFont val="Calibri"/>
        <family val="2"/>
        <scheme val="minor"/>
      </rPr>
      <t>include asset-backed securities such as mortgages, student loans, car loans and credit cards.</t>
    </r>
  </si>
  <si>
    <r>
      <t xml:space="preserve">-- The only exception is for short selling: please report the </t>
    </r>
    <r>
      <rPr>
        <b/>
        <sz val="14"/>
        <rFont val="Calibri"/>
        <family val="2"/>
        <scheme val="minor"/>
      </rPr>
      <t>net</t>
    </r>
    <r>
      <rPr>
        <sz val="14"/>
        <rFont val="Calibri"/>
        <family val="2"/>
        <scheme val="minor"/>
      </rPr>
      <t xml:space="preserve"> value of long and short positions (negative figures are acceptable where appropriate).</t>
    </r>
  </si>
  <si>
    <r>
      <t xml:space="preserve">- </t>
    </r>
    <r>
      <rPr>
        <b/>
        <sz val="14"/>
        <rFont val="Calibri"/>
        <family val="2"/>
        <scheme val="minor"/>
      </rPr>
      <t xml:space="preserve">overseas liabilities </t>
    </r>
    <r>
      <rPr>
        <sz val="14"/>
        <rFont val="Calibri"/>
        <family val="2"/>
        <scheme val="minor"/>
      </rPr>
      <t>refers to where there is a liability to a party registered outside the UK.</t>
    </r>
  </si>
  <si>
    <r>
      <t>Disposals (sales and derivative receipts) -</t>
    </r>
    <r>
      <rPr>
        <b/>
        <i/>
        <sz val="14"/>
        <rFont val="Calibri"/>
        <family val="2"/>
        <scheme val="minor"/>
      </rPr>
      <t xml:space="preserve"> please enter negative figures</t>
    </r>
  </si>
  <si>
    <r>
      <t>-</t>
    </r>
    <r>
      <rPr>
        <b/>
        <sz val="14"/>
        <rFont val="Calibri"/>
        <family val="2"/>
        <scheme val="minor"/>
      </rPr>
      <t xml:space="preserve"> property</t>
    </r>
    <r>
      <rPr>
        <sz val="14"/>
        <rFont val="Calibri"/>
        <family val="2"/>
        <scheme val="minor"/>
      </rPr>
      <t xml:space="preserve"> means property owned directly, not through property funds.</t>
    </r>
  </si>
  <si>
    <r>
      <t xml:space="preserve">- DB and hybrid schemes with DC AVCs should report for these AVCs separately in the 'DC scheme or section' row of spreadsheet </t>
    </r>
    <r>
      <rPr>
        <b/>
        <sz val="14"/>
        <rFont val="Calibri"/>
        <family val="2"/>
        <scheme val="minor"/>
      </rPr>
      <t>14b. Transactions (short version)</t>
    </r>
    <r>
      <rPr>
        <sz val="14"/>
        <rFont val="Calibri"/>
        <family val="2"/>
        <scheme val="minor"/>
      </rPr>
      <t xml:space="preserve">. </t>
    </r>
  </si>
  <si>
    <r>
      <t xml:space="preserve">Disposals (sales and derivative receipts) - </t>
    </r>
    <r>
      <rPr>
        <b/>
        <i/>
        <sz val="14"/>
        <rFont val="Calibri"/>
        <family val="2"/>
        <scheme val="minor"/>
      </rPr>
      <t>please enter negative figures</t>
    </r>
  </si>
  <si>
    <t>totals add up (each column)</t>
  </si>
  <si>
    <t>salary sacrifice dropdown</t>
  </si>
  <si>
    <t>dc totals present (unused)</t>
  </si>
  <si>
    <t>overseas totals present (unused)</t>
  </si>
  <si>
    <t>totals present (unused)</t>
  </si>
  <si>
    <t>overseas total present (unused)</t>
  </si>
  <si>
    <t>ufpls dropdown</t>
  </si>
  <si>
    <t>check unlocked totals (unused)</t>
  </si>
  <si>
    <t>DD/MM/YYYY</t>
  </si>
  <si>
    <r>
      <t xml:space="preserve">- </t>
    </r>
    <r>
      <rPr>
        <sz val="14"/>
        <rFont val="Calibri"/>
        <family val="2"/>
        <scheme val="minor"/>
      </rPr>
      <t xml:space="preserve">Please report all figures as positive values. The only exception is for short selling: please report the </t>
    </r>
    <r>
      <rPr>
        <b/>
        <sz val="14"/>
        <rFont val="Calibri"/>
        <family val="2"/>
        <scheme val="minor"/>
      </rPr>
      <t xml:space="preserve">net </t>
    </r>
    <r>
      <rPr>
        <sz val="14"/>
        <rFont val="Calibri"/>
        <family val="2"/>
        <scheme val="minor"/>
      </rPr>
      <t>value of long and short positions (negative figures are acceptable where appropriate).</t>
    </r>
  </si>
  <si>
    <t>Value of assets in overseas equities</t>
  </si>
  <si>
    <t>Value of assets in overseas short-term debt securities</t>
  </si>
  <si>
    <t>Value of assets in overseas long-term debt securities</t>
  </si>
  <si>
    <t>dropdown</t>
  </si>
  <si>
    <r>
      <t xml:space="preserve">- </t>
    </r>
    <r>
      <rPr>
        <b/>
        <sz val="14"/>
        <rFont val="Calibri"/>
        <family val="2"/>
        <scheme val="minor"/>
      </rPr>
      <t>deferred members:</t>
    </r>
    <r>
      <rPr>
        <sz val="14"/>
        <rFont val="Calibri"/>
        <family val="2"/>
        <scheme val="minor"/>
      </rPr>
      <t xml:space="preserve"> those who have accrued rights to pensions that will come into payment in future, also known as members with preserved pension entitlements. Include survivors (also known as dependents): widows, spouses, partners and children.</t>
    </r>
  </si>
  <si>
    <t>me_db_1</t>
  </si>
  <si>
    <t>me_dc_1</t>
  </si>
  <si>
    <t>me_hy_1</t>
  </si>
  <si>
    <t>me_to_1</t>
  </si>
  <si>
    <t>me_ov_1</t>
  </si>
  <si>
    <t>me_co_1</t>
  </si>
  <si>
    <t>me_db_2</t>
  </si>
  <si>
    <t>me_dc_2</t>
  </si>
  <si>
    <t>me_hy_2</t>
  </si>
  <si>
    <t>me_to_2</t>
  </si>
  <si>
    <t>me_ov_2</t>
  </si>
  <si>
    <t>me_co_2</t>
  </si>
  <si>
    <t>me_db_3</t>
  </si>
  <si>
    <t>me_dc_3</t>
  </si>
  <si>
    <t>me_hy_3</t>
  </si>
  <si>
    <t>me_to_3</t>
  </si>
  <si>
    <t>me_ov_3</t>
  </si>
  <si>
    <t>me_co_3</t>
  </si>
  <si>
    <t>me_db_4</t>
  </si>
  <si>
    <t>me_dc_4</t>
  </si>
  <si>
    <t>me_hy_4</t>
  </si>
  <si>
    <t>me_to_4</t>
  </si>
  <si>
    <t>me_ov_4</t>
  </si>
  <si>
    <t>me_co_4</t>
  </si>
  <si>
    <t>ct_db_1</t>
  </si>
  <si>
    <t>ct_dc_1</t>
  </si>
  <si>
    <t>ct_hy_1</t>
  </si>
  <si>
    <t>ct_to_1</t>
  </si>
  <si>
    <t>ct_ov_1</t>
  </si>
  <si>
    <t>ct_co_1</t>
  </si>
  <si>
    <t>ct_db_2</t>
  </si>
  <si>
    <t>ct_dc_2</t>
  </si>
  <si>
    <t>ct_hy_2</t>
  </si>
  <si>
    <t>ct_to_2</t>
  </si>
  <si>
    <t>ct_ov_2</t>
  </si>
  <si>
    <t>ct_co_2</t>
  </si>
  <si>
    <t>ct_db_3</t>
  </si>
  <si>
    <t>ct_dc_3</t>
  </si>
  <si>
    <t>ct_hy_3</t>
  </si>
  <si>
    <t>ct_to_3</t>
  </si>
  <si>
    <t>ct_ov_3</t>
  </si>
  <si>
    <t>ct_co_3</t>
  </si>
  <si>
    <t>ct_db_4</t>
  </si>
  <si>
    <t>ct_dc_4</t>
  </si>
  <si>
    <t>ct_hy_4</t>
  </si>
  <si>
    <t>ct_to_4</t>
  </si>
  <si>
    <t>ct_ov_4</t>
  </si>
  <si>
    <t>ct_co_4</t>
  </si>
  <si>
    <t>ct_db_5</t>
  </si>
  <si>
    <t>ct_dc_5</t>
  </si>
  <si>
    <t>ct_hy_5</t>
  </si>
  <si>
    <t>ct_to_5</t>
  </si>
  <si>
    <t>ct_ov_5</t>
  </si>
  <si>
    <t>ct_co_5</t>
  </si>
  <si>
    <t>ct_db_6</t>
  </si>
  <si>
    <t>ct_dc_6</t>
  </si>
  <si>
    <t>ct_hy_6</t>
  </si>
  <si>
    <t>ct_to_6</t>
  </si>
  <si>
    <t>ct_ov_6</t>
  </si>
  <si>
    <t>ct_co_6</t>
  </si>
  <si>
    <t>ct_db_7</t>
  </si>
  <si>
    <t>ct_dc_7</t>
  </si>
  <si>
    <t>ct_hy_7</t>
  </si>
  <si>
    <t>ct_to_7</t>
  </si>
  <si>
    <t>ct_ov_7</t>
  </si>
  <si>
    <t>ct_co_7</t>
  </si>
  <si>
    <t>ct_db_8</t>
  </si>
  <si>
    <t>ct_dc_8</t>
  </si>
  <si>
    <t>ct_hy_8</t>
  </si>
  <si>
    <t>ct_to_8</t>
  </si>
  <si>
    <t>ct_ov_8</t>
  </si>
  <si>
    <t>ct_co_8</t>
  </si>
  <si>
    <t>ct_db_9</t>
  </si>
  <si>
    <t>ct_dc_9</t>
  </si>
  <si>
    <t>ct_hy_9</t>
  </si>
  <si>
    <t>ct_to_9</t>
  </si>
  <si>
    <t>ct_ov_9</t>
  </si>
  <si>
    <t>ct_co_9</t>
  </si>
  <si>
    <t>ct_db_10</t>
  </si>
  <si>
    <t>ct_dc_10</t>
  </si>
  <si>
    <t>ct_hy_10</t>
  </si>
  <si>
    <t>ti_db_1</t>
  </si>
  <si>
    <t>ti_dc_1</t>
  </si>
  <si>
    <t>ti_hy_1</t>
  </si>
  <si>
    <t>ti_to_1</t>
  </si>
  <si>
    <t>ti_ov_1</t>
  </si>
  <si>
    <t>ti_co_1</t>
  </si>
  <si>
    <t>ti_db_2</t>
  </si>
  <si>
    <t>ti_dc_2</t>
  </si>
  <si>
    <t>ti_hy_2</t>
  </si>
  <si>
    <t>ti_to_2</t>
  </si>
  <si>
    <t>ti_ov_2</t>
  </si>
  <si>
    <t>ti_co_2</t>
  </si>
  <si>
    <t>ti_db_3</t>
  </si>
  <si>
    <t>ti_dc_3</t>
  </si>
  <si>
    <t>ti_hy_3</t>
  </si>
  <si>
    <t>ti_to_3</t>
  </si>
  <si>
    <t>ti_ov_3</t>
  </si>
  <si>
    <t>ti_co_3</t>
  </si>
  <si>
    <t>ii_db_1</t>
  </si>
  <si>
    <t>ii_dc_1</t>
  </si>
  <si>
    <t>ii_hy_1</t>
  </si>
  <si>
    <t>ii_to_1</t>
  </si>
  <si>
    <t>ii_ov_1</t>
  </si>
  <si>
    <t>ii_co_1</t>
  </si>
  <si>
    <t>ii_db_2</t>
  </si>
  <si>
    <t>ii_dc_2</t>
  </si>
  <si>
    <t>ii_hy_2</t>
  </si>
  <si>
    <t>ii_to_2</t>
  </si>
  <si>
    <t>ii_ov_2</t>
  </si>
  <si>
    <t>ii_co_2</t>
  </si>
  <si>
    <t>ii_db_3</t>
  </si>
  <si>
    <t>ii_dc_3</t>
  </si>
  <si>
    <t>ii_hy_3</t>
  </si>
  <si>
    <t>ii_to_3</t>
  </si>
  <si>
    <t>ii_ov_3</t>
  </si>
  <si>
    <t>ii_co_3</t>
  </si>
  <si>
    <t>ii_db_4</t>
  </si>
  <si>
    <t>ii_dc_4</t>
  </si>
  <si>
    <t>ii_hy_4</t>
  </si>
  <si>
    <t>ii_to_4</t>
  </si>
  <si>
    <t>ii_ov_4</t>
  </si>
  <si>
    <t>ii_co_4</t>
  </si>
  <si>
    <t>ii_db_5</t>
  </si>
  <si>
    <t>ii_dc_5</t>
  </si>
  <si>
    <t>ii_hy_5</t>
  </si>
  <si>
    <t>ii_to_5</t>
  </si>
  <si>
    <t>ii_ov_5</t>
  </si>
  <si>
    <t>ii_co_5</t>
  </si>
  <si>
    <t>ii_db_6</t>
  </si>
  <si>
    <t>ii_dc_6</t>
  </si>
  <si>
    <t>ii_hy_6</t>
  </si>
  <si>
    <t>ii_to_6</t>
  </si>
  <si>
    <t>ii_ov_6</t>
  </si>
  <si>
    <t>ii_co_6</t>
  </si>
  <si>
    <t>ii_db_7</t>
  </si>
  <si>
    <t>ii_dc_7</t>
  </si>
  <si>
    <t>ii_hy_7</t>
  </si>
  <si>
    <t>ii_to_7</t>
  </si>
  <si>
    <t>ii_ov_7</t>
  </si>
  <si>
    <t>ii_co_7</t>
  </si>
  <si>
    <t>ii_db_8</t>
  </si>
  <si>
    <t>ii_dc_8</t>
  </si>
  <si>
    <t>ii_hy_8</t>
  </si>
  <si>
    <t>ii_to_8</t>
  </si>
  <si>
    <t>ii_ov_8</t>
  </si>
  <si>
    <t>ii_co_8</t>
  </si>
  <si>
    <t>ii_db_9</t>
  </si>
  <si>
    <t>ii_dc_9</t>
  </si>
  <si>
    <t>ii_hy_9</t>
  </si>
  <si>
    <t>ii_to_9</t>
  </si>
  <si>
    <t>ii_ov_9</t>
  </si>
  <si>
    <t>ii_co_9</t>
  </si>
  <si>
    <t>ii_db_10</t>
  </si>
  <si>
    <t>ii_dc_10</t>
  </si>
  <si>
    <t>ii_hy_10</t>
  </si>
  <si>
    <t>ii_to_10</t>
  </si>
  <si>
    <t>ii_ov_10</t>
  </si>
  <si>
    <t>ii_co_10</t>
  </si>
  <si>
    <t>ii_db_11</t>
  </si>
  <si>
    <t>ii_dc_11</t>
  </si>
  <si>
    <t>ii_hy_11</t>
  </si>
  <si>
    <t>ii_to_11</t>
  </si>
  <si>
    <t>ii_ov_11</t>
  </si>
  <si>
    <t>ii_co_11</t>
  </si>
  <si>
    <t>oi_co_1</t>
  </si>
  <si>
    <t>oi_ov_1</t>
  </si>
  <si>
    <t>oi_to_1</t>
  </si>
  <si>
    <t>oi_hy_1</t>
  </si>
  <si>
    <t>oi_dc_1</t>
  </si>
  <si>
    <t>oi_db_1</t>
  </si>
  <si>
    <t>oi_db_2</t>
  </si>
  <si>
    <t>oi_dc_2</t>
  </si>
  <si>
    <t>oi_hy_2</t>
  </si>
  <si>
    <t>oi_to_2</t>
  </si>
  <si>
    <t>oi_ov_2</t>
  </si>
  <si>
    <t>oi_co_2</t>
  </si>
  <si>
    <t>oi_db_3</t>
  </si>
  <si>
    <t>oi_dc_3</t>
  </si>
  <si>
    <t>oi_hy_3</t>
  </si>
  <si>
    <t>oi_to_3</t>
  </si>
  <si>
    <t>oi_ov_3</t>
  </si>
  <si>
    <t>oi_co_3</t>
  </si>
  <si>
    <t>be_db_1</t>
  </si>
  <si>
    <t>be_dc_3</t>
  </si>
  <si>
    <t>be_hy_1</t>
  </si>
  <si>
    <t>be_dc_1</t>
  </si>
  <si>
    <t>be_to_1</t>
  </si>
  <si>
    <t>be_ov_1</t>
  </si>
  <si>
    <t>be_co_1</t>
  </si>
  <si>
    <t>be_db_2</t>
  </si>
  <si>
    <t>be_dc_2</t>
  </si>
  <si>
    <t>be_hy_2</t>
  </si>
  <si>
    <t>be_to_2</t>
  </si>
  <si>
    <t>be_ov_2</t>
  </si>
  <si>
    <t>be_co_2</t>
  </si>
  <si>
    <t>be_db_3</t>
  </si>
  <si>
    <t>be_hy_3</t>
  </si>
  <si>
    <t>be_to_3</t>
  </si>
  <si>
    <t>be_ov_3</t>
  </si>
  <si>
    <t>be_co_3</t>
  </si>
  <si>
    <t>be_db_4</t>
  </si>
  <si>
    <t>be_dc_4</t>
  </si>
  <si>
    <t>be_hy_4</t>
  </si>
  <si>
    <t>be_to_4</t>
  </si>
  <si>
    <t>be_ov_4</t>
  </si>
  <si>
    <t>be_co_4</t>
  </si>
  <si>
    <t>be_db_5</t>
  </si>
  <si>
    <t>be_dc_5</t>
  </si>
  <si>
    <t>be_hy_5</t>
  </si>
  <si>
    <t>lt_db_1</t>
  </si>
  <si>
    <t>lt_dc_1</t>
  </si>
  <si>
    <t>lt_hy_1</t>
  </si>
  <si>
    <t>lt_to_1</t>
  </si>
  <si>
    <t>lt_ov_1</t>
  </si>
  <si>
    <t>lt_co_1</t>
  </si>
  <si>
    <t>lt_db_2</t>
  </si>
  <si>
    <t>lt_dc_2</t>
  </si>
  <si>
    <t>lt_hy_2</t>
  </si>
  <si>
    <t>lt_to_2</t>
  </si>
  <si>
    <t>lt_ov_2</t>
  </si>
  <si>
    <t>lt_co_2</t>
  </si>
  <si>
    <t>lt_db_3</t>
  </si>
  <si>
    <t>lt_dc_3</t>
  </si>
  <si>
    <t>lt_hy_3</t>
  </si>
  <si>
    <t>lt_to_3</t>
  </si>
  <si>
    <t>lt_ov_3</t>
  </si>
  <si>
    <t>lt_co_3</t>
  </si>
  <si>
    <t>lt_db_4</t>
  </si>
  <si>
    <t>lt_dc_4</t>
  </si>
  <si>
    <t>lt_hy_4</t>
  </si>
  <si>
    <t>lt_to_4</t>
  </si>
  <si>
    <t>lt_ov_4</t>
  </si>
  <si>
    <t>lt_co_4</t>
  </si>
  <si>
    <t>lt_db_5</t>
  </si>
  <si>
    <t>lt_dc_5</t>
  </si>
  <si>
    <t>lt_hy_5</t>
  </si>
  <si>
    <t>lt_to_5</t>
  </si>
  <si>
    <t>lt_ov_5</t>
  </si>
  <si>
    <t>lt_co_5</t>
  </si>
  <si>
    <t>lt_db_6</t>
  </si>
  <si>
    <t>lt_dc_6</t>
  </si>
  <si>
    <t>lt_hy_6</t>
  </si>
  <si>
    <t>lt_to_6</t>
  </si>
  <si>
    <t>lt_ov_6</t>
  </si>
  <si>
    <t>lt_co_6</t>
  </si>
  <si>
    <t>lt_db_7</t>
  </si>
  <si>
    <t>lt_dc_7</t>
  </si>
  <si>
    <t>lt_hy_7</t>
  </si>
  <si>
    <t>lt_to_7</t>
  </si>
  <si>
    <t>lt_ov_7</t>
  </si>
  <si>
    <t>lt_co_7</t>
  </si>
  <si>
    <t>lt_db_8</t>
  </si>
  <si>
    <t>lt_dc_8</t>
  </si>
  <si>
    <t>lt_hy_8</t>
  </si>
  <si>
    <t>lt_to_8</t>
  </si>
  <si>
    <t>lt_ov_8</t>
  </si>
  <si>
    <t>lt_co_8</t>
  </si>
  <si>
    <t>lt_db_9</t>
  </si>
  <si>
    <t>lt_dc_9</t>
  </si>
  <si>
    <t>lt_hy_9</t>
  </si>
  <si>
    <t>lt_to_9</t>
  </si>
  <si>
    <t>lt_ov_9</t>
  </si>
  <si>
    <t>lt_co_9</t>
  </si>
  <si>
    <t>lt_db_10</t>
  </si>
  <si>
    <t>lt_dc_10</t>
  </si>
  <si>
    <t>lt_hy_10</t>
  </si>
  <si>
    <t>lt_to_10</t>
  </si>
  <si>
    <t>lt_ov_10</t>
  </si>
  <si>
    <t>lt_co_10</t>
  </si>
  <si>
    <t>lt_db_11</t>
  </si>
  <si>
    <t>lt_dc_11</t>
  </si>
  <si>
    <t>lt_hy_11</t>
  </si>
  <si>
    <t>lt_to_11</t>
  </si>
  <si>
    <t>lt_ov_11</t>
  </si>
  <si>
    <t>lt_co_11</t>
  </si>
  <si>
    <t>ex_db_1</t>
  </si>
  <si>
    <t>ex_dc_1</t>
  </si>
  <si>
    <t>ex_hy_1</t>
  </si>
  <si>
    <t>ex_to_1</t>
  </si>
  <si>
    <t>ex_ov_1</t>
  </si>
  <si>
    <t>ex_co_1</t>
  </si>
  <si>
    <t>ex_db_2</t>
  </si>
  <si>
    <t>ex_dc_2</t>
  </si>
  <si>
    <t>ex_hy_2</t>
  </si>
  <si>
    <t>ex_to_2</t>
  </si>
  <si>
    <t>ex_ov_2</t>
  </si>
  <si>
    <t>ex_co_2</t>
  </si>
  <si>
    <t>ex_db_3</t>
  </si>
  <si>
    <t>ex_dc_3</t>
  </si>
  <si>
    <t>ex_hy_3</t>
  </si>
  <si>
    <t>ex_to_3</t>
  </si>
  <si>
    <t>ex_ov_3</t>
  </si>
  <si>
    <t>ex_co_3</t>
  </si>
  <si>
    <t>ex_db_4</t>
  </si>
  <si>
    <t>ex_dc_4</t>
  </si>
  <si>
    <t>ex_hy_4</t>
  </si>
  <si>
    <t>ex_to_4</t>
  </si>
  <si>
    <t>ex_ov_4</t>
  </si>
  <si>
    <t>ex_co_4</t>
  </si>
  <si>
    <t>ex_db_5</t>
  </si>
  <si>
    <t>ex_dc_5</t>
  </si>
  <si>
    <t>ex_hy_5</t>
  </si>
  <si>
    <t>ex_to_5</t>
  </si>
  <si>
    <t>ex_ov_5</t>
  </si>
  <si>
    <t>ex_co_5</t>
  </si>
  <si>
    <t>ex_db_6</t>
  </si>
  <si>
    <t>ex_dc_6</t>
  </si>
  <si>
    <t>ex_hy_6</t>
  </si>
  <si>
    <t>ex_to_6</t>
  </si>
  <si>
    <t>ex_ov_6</t>
  </si>
  <si>
    <t>ex_co_6</t>
  </si>
  <si>
    <t>ex_db_7</t>
  </si>
  <si>
    <t>ex_dc_7</t>
  </si>
  <si>
    <t>ex_hy_7</t>
  </si>
  <si>
    <t>ex_to_7</t>
  </si>
  <si>
    <t>ex_ov_7</t>
  </si>
  <si>
    <t>ex_co_7</t>
  </si>
  <si>
    <t>ex_db_8</t>
  </si>
  <si>
    <t>ex_dc_8</t>
  </si>
  <si>
    <t>ex_hy_8</t>
  </si>
  <si>
    <t>ex_to_8</t>
  </si>
  <si>
    <t>ex_ov_8</t>
  </si>
  <si>
    <t>ex_co_8</t>
  </si>
  <si>
    <t>ex_db_9</t>
  </si>
  <si>
    <t>ex_dc_9</t>
  </si>
  <si>
    <t>ex_hy_9</t>
  </si>
  <si>
    <t>ex_to_9</t>
  </si>
  <si>
    <t>ex_ov_9</t>
  </si>
  <si>
    <t>ex_co_9</t>
  </si>
  <si>
    <t>ex_db_10</t>
  </si>
  <si>
    <t>ex_dc_10</t>
  </si>
  <si>
    <t>ex_hy_10</t>
  </si>
  <si>
    <t>ex_to_10</t>
  </si>
  <si>
    <t>ex_ov_10</t>
  </si>
  <si>
    <t>ex_co_10</t>
  </si>
  <si>
    <t>ex_db_11</t>
  </si>
  <si>
    <t>ex_dc_11</t>
  </si>
  <si>
    <t>ex_hy_11</t>
  </si>
  <si>
    <t>ex_to_11</t>
  </si>
  <si>
    <t>ex_ov_11</t>
  </si>
  <si>
    <t>ex_co_11</t>
  </si>
  <si>
    <t>ex_db_12</t>
  </si>
  <si>
    <t>ex_dc_12</t>
  </si>
  <si>
    <t>ex_hy_12</t>
  </si>
  <si>
    <t>tx_db_1</t>
  </si>
  <si>
    <t>tx_dc_1</t>
  </si>
  <si>
    <t>tx_hy_1</t>
  </si>
  <si>
    <t>tx_to_1</t>
  </si>
  <si>
    <t>tx_co_1</t>
  </si>
  <si>
    <t>tx_db_2</t>
  </si>
  <si>
    <t>tx_dc_2</t>
  </si>
  <si>
    <t>tx_hy_2</t>
  </si>
  <si>
    <t>tx_to_2</t>
  </si>
  <si>
    <t>tx_co_2</t>
  </si>
  <si>
    <t>tx_db_3</t>
  </si>
  <si>
    <t>tx_dc_3</t>
  </si>
  <si>
    <t>tx_hy_3</t>
  </si>
  <si>
    <t>tx_to_3</t>
  </si>
  <si>
    <t>tx_co_3</t>
  </si>
  <si>
    <t>tx_db_4</t>
  </si>
  <si>
    <t>tx_dc_4</t>
  </si>
  <si>
    <t>tx_hy_4</t>
  </si>
  <si>
    <t>tx_to_4</t>
  </si>
  <si>
    <t>tx_co_4</t>
  </si>
  <si>
    <t>as_db_1</t>
  </si>
  <si>
    <t>as_dc_1</t>
  </si>
  <si>
    <t>as_hy_1</t>
  </si>
  <si>
    <t>as_to_1</t>
  </si>
  <si>
    <t>as_ov_1</t>
  </si>
  <si>
    <t>as_co_1</t>
  </si>
  <si>
    <t>as_db_2</t>
  </si>
  <si>
    <t>as_dc_2</t>
  </si>
  <si>
    <t>as_hy_2</t>
  </si>
  <si>
    <t>as_to_2</t>
  </si>
  <si>
    <t>as_ov_2</t>
  </si>
  <si>
    <t>as_co_2</t>
  </si>
  <si>
    <t>as_db_3</t>
  </si>
  <si>
    <t>as_dc_3</t>
  </si>
  <si>
    <t>as_hy_3</t>
  </si>
  <si>
    <t>as_to_3</t>
  </si>
  <si>
    <t>as_ov_3</t>
  </si>
  <si>
    <t>as_co_3</t>
  </si>
  <si>
    <t>as_db_4</t>
  </si>
  <si>
    <t>as_dc_4</t>
  </si>
  <si>
    <t>as_hy_4</t>
  </si>
  <si>
    <t>as_to_4</t>
  </si>
  <si>
    <t>as_ov_4</t>
  </si>
  <si>
    <t>as_co_4</t>
  </si>
  <si>
    <t>as_db_5</t>
  </si>
  <si>
    <t>as_dc_5</t>
  </si>
  <si>
    <t>as_hy_5</t>
  </si>
  <si>
    <t>as_to_5</t>
  </si>
  <si>
    <t>as_ov_5</t>
  </si>
  <si>
    <t>as_co_5</t>
  </si>
  <si>
    <t>as_db_6</t>
  </si>
  <si>
    <t>as_dc_6</t>
  </si>
  <si>
    <t>as_hy_6</t>
  </si>
  <si>
    <t>as_to_6</t>
  </si>
  <si>
    <t>as_ov_6</t>
  </si>
  <si>
    <t>as_co_6</t>
  </si>
  <si>
    <t>as_db_7</t>
  </si>
  <si>
    <t>as_dc_7</t>
  </si>
  <si>
    <t>as_hy_7</t>
  </si>
  <si>
    <t>as_to_7</t>
  </si>
  <si>
    <t>as_ov_7</t>
  </si>
  <si>
    <t>as_co_7</t>
  </si>
  <si>
    <t>as_db_8</t>
  </si>
  <si>
    <t>as_dc_8</t>
  </si>
  <si>
    <t>as_hy_8</t>
  </si>
  <si>
    <t>as_to_8</t>
  </si>
  <si>
    <t>as_ov_8</t>
  </si>
  <si>
    <t>as_co_8</t>
  </si>
  <si>
    <t>as_db_9</t>
  </si>
  <si>
    <t>as_dc_9</t>
  </si>
  <si>
    <t>as_hy_9</t>
  </si>
  <si>
    <t>as_to_9</t>
  </si>
  <si>
    <t>as_ov_9</t>
  </si>
  <si>
    <t>as_co_9</t>
  </si>
  <si>
    <t>as_db_10</t>
  </si>
  <si>
    <t>as_dc_10</t>
  </si>
  <si>
    <t>as_hy_10</t>
  </si>
  <si>
    <t>as_to_10</t>
  </si>
  <si>
    <t>as_ov_10</t>
  </si>
  <si>
    <t>as_co_10</t>
  </si>
  <si>
    <t>as_db_11</t>
  </si>
  <si>
    <t>as_dc_11</t>
  </si>
  <si>
    <t>as_hy_11</t>
  </si>
  <si>
    <t>as_to_11</t>
  </si>
  <si>
    <t>as_ov_11</t>
  </si>
  <si>
    <t>as_co_11</t>
  </si>
  <si>
    <t>as_db_12</t>
  </si>
  <si>
    <t>as_dc_12</t>
  </si>
  <si>
    <t>as_hy_12</t>
  </si>
  <si>
    <t>as_to_12</t>
  </si>
  <si>
    <t>as_ov_12</t>
  </si>
  <si>
    <t>as_co_12</t>
  </si>
  <si>
    <t>as_db_13</t>
  </si>
  <si>
    <t>as_dc_13</t>
  </si>
  <si>
    <t>as_hy_13</t>
  </si>
  <si>
    <t>as_to_13</t>
  </si>
  <si>
    <t>as_ov_13</t>
  </si>
  <si>
    <t>as_co_13</t>
  </si>
  <si>
    <t>as_db_14</t>
  </si>
  <si>
    <t>as_dc_14</t>
  </si>
  <si>
    <t>as_hy_14</t>
  </si>
  <si>
    <t>as_to_14</t>
  </si>
  <si>
    <t>as_ov_14</t>
  </si>
  <si>
    <t>as_co_14</t>
  </si>
  <si>
    <t>as_db_15</t>
  </si>
  <si>
    <t>as_dc_15</t>
  </si>
  <si>
    <t>as_hy_15</t>
  </si>
  <si>
    <t>as_to_15</t>
  </si>
  <si>
    <t>as_ov_15</t>
  </si>
  <si>
    <t>as_co_15</t>
  </si>
  <si>
    <t>as_db_16</t>
  </si>
  <si>
    <t>as_dc_16</t>
  </si>
  <si>
    <t>as_hy_16</t>
  </si>
  <si>
    <t>as_to_16</t>
  </si>
  <si>
    <t>as_ov_16</t>
  </si>
  <si>
    <t>as_co_16</t>
  </si>
  <si>
    <t>as_db_17</t>
  </si>
  <si>
    <t>as_dc_17</t>
  </si>
  <si>
    <t>as_hy_17</t>
  </si>
  <si>
    <t>as_to_17</t>
  </si>
  <si>
    <t>as_ov_17</t>
  </si>
  <si>
    <t>as_co_17</t>
  </si>
  <si>
    <t>as_db_18</t>
  </si>
  <si>
    <t>as_dc_18</t>
  </si>
  <si>
    <t>as_hy_18</t>
  </si>
  <si>
    <t>as_to_18</t>
  </si>
  <si>
    <t>as_ov_18</t>
  </si>
  <si>
    <t>as_co_18</t>
  </si>
  <si>
    <t>as_db_19</t>
  </si>
  <si>
    <t>as_dc_19</t>
  </si>
  <si>
    <t>as_hy_19</t>
  </si>
  <si>
    <t>as_to_19</t>
  </si>
  <si>
    <t>as_ov_19</t>
  </si>
  <si>
    <t>as_co_19</t>
  </si>
  <si>
    <t>as_db_20</t>
  </si>
  <si>
    <t>as_dc_20</t>
  </si>
  <si>
    <t>as_hy_20</t>
  </si>
  <si>
    <t>as_to_20</t>
  </si>
  <si>
    <t>as_ov_20</t>
  </si>
  <si>
    <t>as_co_20</t>
  </si>
  <si>
    <t>as_db_21</t>
  </si>
  <si>
    <t>as_dc_21</t>
  </si>
  <si>
    <t>as_hy_21</t>
  </si>
  <si>
    <t>as_to_21</t>
  </si>
  <si>
    <t>as_ov_21</t>
  </si>
  <si>
    <t>as_co_21</t>
  </si>
  <si>
    <t>as_db_22</t>
  </si>
  <si>
    <t>as_dc_22</t>
  </si>
  <si>
    <t>as_hy_22</t>
  </si>
  <si>
    <t>as_to_22</t>
  </si>
  <si>
    <t>as_ov_22</t>
  </si>
  <si>
    <t>as_co_22</t>
  </si>
  <si>
    <t>as_db_23</t>
  </si>
  <si>
    <t>as_dc_23</t>
  </si>
  <si>
    <t>as_hy_23</t>
  </si>
  <si>
    <t>as_to_23</t>
  </si>
  <si>
    <t>as_ov_23</t>
  </si>
  <si>
    <t>as_co_23</t>
  </si>
  <si>
    <t>as_db_24</t>
  </si>
  <si>
    <t>as_dc_24</t>
  </si>
  <si>
    <t>as_hy_24</t>
  </si>
  <si>
    <t>as_to_24</t>
  </si>
  <si>
    <t>as_ov_24</t>
  </si>
  <si>
    <t>as_co_24</t>
  </si>
  <si>
    <t>as_db_25</t>
  </si>
  <si>
    <t>as_dc_25</t>
  </si>
  <si>
    <t>as_hy_25</t>
  </si>
  <si>
    <t>as_to_25</t>
  </si>
  <si>
    <t>as_ov_25</t>
  </si>
  <si>
    <t>as_co_25</t>
  </si>
  <si>
    <t>as_db_26</t>
  </si>
  <si>
    <t>as_dc_26</t>
  </si>
  <si>
    <t>as_hy_26</t>
  </si>
  <si>
    <t>as_to_26</t>
  </si>
  <si>
    <t>as_ov_26</t>
  </si>
  <si>
    <t>as_co_26</t>
  </si>
  <si>
    <t>li_db_1</t>
  </si>
  <si>
    <t>li_dc_1</t>
  </si>
  <si>
    <t>li_hy_1</t>
  </si>
  <si>
    <t>li_to_1</t>
  </si>
  <si>
    <t>li_da_1</t>
  </si>
  <si>
    <t>li_co_1</t>
  </si>
  <si>
    <t>li_db_2</t>
  </si>
  <si>
    <t>li_dc_2</t>
  </si>
  <si>
    <t>li_hy_2</t>
  </si>
  <si>
    <t>li_to_2</t>
  </si>
  <si>
    <t>li_co_2</t>
  </si>
  <si>
    <t>li_ov_2</t>
  </si>
  <si>
    <t>li_db_3</t>
  </si>
  <si>
    <t>li_dc_3</t>
  </si>
  <si>
    <t>li_hy_3</t>
  </si>
  <si>
    <t>li_to_3</t>
  </si>
  <si>
    <t>li_ov_3</t>
  </si>
  <si>
    <t>li_co_3</t>
  </si>
  <si>
    <t>li_db_4</t>
  </si>
  <si>
    <t>li_dc_4</t>
  </si>
  <si>
    <t>li_hy_4</t>
  </si>
  <si>
    <t>li_to_4</t>
  </si>
  <si>
    <t>li_ov_4</t>
  </si>
  <si>
    <t>li_co_4</t>
  </si>
  <si>
    <t>li_db_5</t>
  </si>
  <si>
    <t>li_dc_5</t>
  </si>
  <si>
    <t>li_hy_5</t>
  </si>
  <si>
    <t>li_to_5</t>
  </si>
  <si>
    <t>li_ov_5</t>
  </si>
  <si>
    <t>li_co_5</t>
  </si>
  <si>
    <t>li_db_6</t>
  </si>
  <si>
    <t>li_dc_6</t>
  </si>
  <si>
    <t>li_hy_6</t>
  </si>
  <si>
    <t>li_to_6</t>
  </si>
  <si>
    <t>li_ov_6</t>
  </si>
  <si>
    <t>li_co_6</t>
  </si>
  <si>
    <t>li_db_7</t>
  </si>
  <si>
    <t>li_dc_7</t>
  </si>
  <si>
    <t>li_hy_7</t>
  </si>
  <si>
    <t>li_to_7</t>
  </si>
  <si>
    <t>li_ov_7</t>
  </si>
  <si>
    <t>li_co_7</t>
  </si>
  <si>
    <t>dr_db_1</t>
  </si>
  <si>
    <t>dr_dc_1</t>
  </si>
  <si>
    <t>dr_hy_1</t>
  </si>
  <si>
    <t>dr_to_1</t>
  </si>
  <si>
    <t>dr_ov_1</t>
  </si>
  <si>
    <t>dr_co_1</t>
  </si>
  <si>
    <t>dr_db_2</t>
  </si>
  <si>
    <t>dr_dc_2</t>
  </si>
  <si>
    <t>dr_hy_2</t>
  </si>
  <si>
    <t>dr_to_2</t>
  </si>
  <si>
    <t>dr_ov_2</t>
  </si>
  <si>
    <t>dr_co_2</t>
  </si>
  <si>
    <t>dr_db_3</t>
  </si>
  <si>
    <t>dr_dc_3</t>
  </si>
  <si>
    <t>dr_hy_3</t>
  </si>
  <si>
    <t>dr_to_3</t>
  </si>
  <si>
    <t>dr_ov_3</t>
  </si>
  <si>
    <t>dr_co_3</t>
  </si>
  <si>
    <t>dr_db_4</t>
  </si>
  <si>
    <t>dr_dc_4</t>
  </si>
  <si>
    <t>dr_hy_4</t>
  </si>
  <si>
    <t>dr_to_4</t>
  </si>
  <si>
    <t>dr_ov_4</t>
  </si>
  <si>
    <t>dr_co_4</t>
  </si>
  <si>
    <t>dr_db_5</t>
  </si>
  <si>
    <t>dr_dc_5</t>
  </si>
  <si>
    <t>dr_hy_5</t>
  </si>
  <si>
    <t>dr_to_5</t>
  </si>
  <si>
    <t>dr_ov_5</t>
  </si>
  <si>
    <t>dr_co_5</t>
  </si>
  <si>
    <t>dr_db_6</t>
  </si>
  <si>
    <t>dr_dc_6</t>
  </si>
  <si>
    <t>dr_hy_6</t>
  </si>
  <si>
    <t>dr_to_6</t>
  </si>
  <si>
    <t>dr_ov_6</t>
  </si>
  <si>
    <t>dr_co_6</t>
  </si>
  <si>
    <t>dr_db_7</t>
  </si>
  <si>
    <t>dr_dc_7</t>
  </si>
  <si>
    <t>dr_hy_7</t>
  </si>
  <si>
    <t>dr_to_7</t>
  </si>
  <si>
    <t>dr_ov_7</t>
  </si>
  <si>
    <t>dr_co_7</t>
  </si>
  <si>
    <t>dr_db_8</t>
  </si>
  <si>
    <t>dr_dc_8</t>
  </si>
  <si>
    <t>dr_hy_8</t>
  </si>
  <si>
    <t>dr_to_8</t>
  </si>
  <si>
    <t>dr_ov_8</t>
  </si>
  <si>
    <t>dr_co_8</t>
  </si>
  <si>
    <t>dr_db_9</t>
  </si>
  <si>
    <t>dr_dc_9</t>
  </si>
  <si>
    <t>dr_hy_9</t>
  </si>
  <si>
    <t>dr_to_9</t>
  </si>
  <si>
    <t>dr_ov_9</t>
  </si>
  <si>
    <t>dr_co_9</t>
  </si>
  <si>
    <t>dr_db_10</t>
  </si>
  <si>
    <t>dr_dc_10</t>
  </si>
  <si>
    <t>dr_hy_10</t>
  </si>
  <si>
    <t>dr_to_10</t>
  </si>
  <si>
    <t>dr_ov_10</t>
  </si>
  <si>
    <t>dr_co_10</t>
  </si>
  <si>
    <t>dr_db_11</t>
  </si>
  <si>
    <t>dr_dc_11</t>
  </si>
  <si>
    <t>dr_hy_11</t>
  </si>
  <si>
    <t>dr_to_11</t>
  </si>
  <si>
    <t>dr_ov_11</t>
  </si>
  <si>
    <t>dr_co_11</t>
  </si>
  <si>
    <t>dr_db_12</t>
  </si>
  <si>
    <t>dr_dc_12</t>
  </si>
  <si>
    <t>dr_hy_12</t>
  </si>
  <si>
    <t>dr_to_12</t>
  </si>
  <si>
    <t>dr_ov_12</t>
  </si>
  <si>
    <t>dr_co_12</t>
  </si>
  <si>
    <t>tl_01_1</t>
  </si>
  <si>
    <t>tl_02_1</t>
  </si>
  <si>
    <t>tl_01_2</t>
  </si>
  <si>
    <t>tl_02_2</t>
  </si>
  <si>
    <t>tl_03_1</t>
  </si>
  <si>
    <t>tl_04_1</t>
  </si>
  <si>
    <t>tl_05_1</t>
  </si>
  <si>
    <t>tl_06_1</t>
  </si>
  <si>
    <t>tl_07_1</t>
  </si>
  <si>
    <t>tl_08_1</t>
  </si>
  <si>
    <t>tl_03_2</t>
  </si>
  <si>
    <t>tl_04_2</t>
  </si>
  <si>
    <t>tl_05_2</t>
  </si>
  <si>
    <t>tl_06_2</t>
  </si>
  <si>
    <t>tl_07_2</t>
  </si>
  <si>
    <t>tl_08_2</t>
  </si>
  <si>
    <t>tl_01_3</t>
  </si>
  <si>
    <t>tl_02_3</t>
  </si>
  <si>
    <t>tl_03_3</t>
  </si>
  <si>
    <t>tl_04_3</t>
  </si>
  <si>
    <t>tl_05_3</t>
  </si>
  <si>
    <t>tl_06_3</t>
  </si>
  <si>
    <t>tl_07_3</t>
  </si>
  <si>
    <t>tl_08_3</t>
  </si>
  <si>
    <t>tl_01_4</t>
  </si>
  <si>
    <t>tl_02_4</t>
  </si>
  <si>
    <t>tl_03_4</t>
  </si>
  <si>
    <t>tl_04_4</t>
  </si>
  <si>
    <t>tl_05_4</t>
  </si>
  <si>
    <t>tl_06_4</t>
  </si>
  <si>
    <t>tl_07_4</t>
  </si>
  <si>
    <t>tl_08_4</t>
  </si>
  <si>
    <t>tl_01_5</t>
  </si>
  <si>
    <t>tl_02_5</t>
  </si>
  <si>
    <t>tl_03_5</t>
  </si>
  <si>
    <t>tl_04_5</t>
  </si>
  <si>
    <t>tl_05_5</t>
  </si>
  <si>
    <t>tl_06_5</t>
  </si>
  <si>
    <t>tl_07_5</t>
  </si>
  <si>
    <t>tl_08_5</t>
  </si>
  <si>
    <t>tl_01_6</t>
  </si>
  <si>
    <t>tl_02_6</t>
  </si>
  <si>
    <t>tl_03_6</t>
  </si>
  <si>
    <t>tl_04_6</t>
  </si>
  <si>
    <t>tl_05_6</t>
  </si>
  <si>
    <t>tl_06_6</t>
  </si>
  <si>
    <t>tl_07_6</t>
  </si>
  <si>
    <t>tl_08_6</t>
  </si>
  <si>
    <t>tl_01_7</t>
  </si>
  <si>
    <t>tl_02_7</t>
  </si>
  <si>
    <t>tl_03_7</t>
  </si>
  <si>
    <t>tl_04_7</t>
  </si>
  <si>
    <t>tl_05_7</t>
  </si>
  <si>
    <t>tl_06_7</t>
  </si>
  <si>
    <t>tl_07_7</t>
  </si>
  <si>
    <t>tl_08_7</t>
  </si>
  <si>
    <t>tl_01_8</t>
  </si>
  <si>
    <t>tl_02_8</t>
  </si>
  <si>
    <t>tl_03_8</t>
  </si>
  <si>
    <t>tl_04_8</t>
  </si>
  <si>
    <t>tl_05_8</t>
  </si>
  <si>
    <t>tl_06_8</t>
  </si>
  <si>
    <t>tl_07_8</t>
  </si>
  <si>
    <t>tl_08_8</t>
  </si>
  <si>
    <t>tl_01_9</t>
  </si>
  <si>
    <t>tl_02_9</t>
  </si>
  <si>
    <t>tl_03_9</t>
  </si>
  <si>
    <t>tl_04_9</t>
  </si>
  <si>
    <t>tl_05_9</t>
  </si>
  <si>
    <t>tl_06_9</t>
  </si>
  <si>
    <t>tl_07_9</t>
  </si>
  <si>
    <t>tl_08_9</t>
  </si>
  <si>
    <t>tl_01_10</t>
  </si>
  <si>
    <t>tl_02_10</t>
  </si>
  <si>
    <t>tl_03_10</t>
  </si>
  <si>
    <t>tl_04_10</t>
  </si>
  <si>
    <t>tl_05_10</t>
  </si>
  <si>
    <t>tl_06_10</t>
  </si>
  <si>
    <t>tl_07_10</t>
  </si>
  <si>
    <t>tl_08_10</t>
  </si>
  <si>
    <t>tl_01_11</t>
  </si>
  <si>
    <t>tl_02_11</t>
  </si>
  <si>
    <t>tl_03_11</t>
  </si>
  <si>
    <t>tl_04_11</t>
  </si>
  <si>
    <t>tl_05_11</t>
  </si>
  <si>
    <t>tl_06_11</t>
  </si>
  <si>
    <t>tl_07_11</t>
  </si>
  <si>
    <t>tl_08_11</t>
  </si>
  <si>
    <t>tl_01_12</t>
  </si>
  <si>
    <t>tl_02_12</t>
  </si>
  <si>
    <t>tl_03_12</t>
  </si>
  <si>
    <t>tl_04_12</t>
  </si>
  <si>
    <t>tl_05_12</t>
  </si>
  <si>
    <t>tl_06_12</t>
  </si>
  <si>
    <t>tl_07_12</t>
  </si>
  <si>
    <t>tl_08_12</t>
  </si>
  <si>
    <t>tl_co_12</t>
  </si>
  <si>
    <t>tl_co_11</t>
  </si>
  <si>
    <t>tl_co_10</t>
  </si>
  <si>
    <t>tl_co_9</t>
  </si>
  <si>
    <t>tl_co_1</t>
  </si>
  <si>
    <t>tl_co_2</t>
  </si>
  <si>
    <t>tl_co_3</t>
  </si>
  <si>
    <t>tl_co_4</t>
  </si>
  <si>
    <t>tl_co_5</t>
  </si>
  <si>
    <t>tl_co_6</t>
  </si>
  <si>
    <t>tl_co_7</t>
  </si>
  <si>
    <t>tl_co_8</t>
  </si>
  <si>
    <t>ts_co_1</t>
  </si>
  <si>
    <t>ts_co_2</t>
  </si>
  <si>
    <t>ts_co_3</t>
  </si>
  <si>
    <t>ts_db_1</t>
  </si>
  <si>
    <t>ts_db_2</t>
  </si>
  <si>
    <t>ts_db_3</t>
  </si>
  <si>
    <t>ts_db_4</t>
  </si>
  <si>
    <t>ts_db_5</t>
  </si>
  <si>
    <t>ts_dc_2</t>
  </si>
  <si>
    <t>ts_dc_1</t>
  </si>
  <si>
    <t>ts_dc_3</t>
  </si>
  <si>
    <t>ts_dc_4</t>
  </si>
  <si>
    <t>ts_dc_5</t>
  </si>
  <si>
    <t>ts_hy_3</t>
  </si>
  <si>
    <t>ts_hy_1</t>
  </si>
  <si>
    <t>ts_hy_2</t>
  </si>
  <si>
    <t>ts_hy_4</t>
  </si>
  <si>
    <t>ts_hy_5</t>
  </si>
  <si>
    <t>pi_01_1</t>
  </si>
  <si>
    <t>pi_co_1</t>
  </si>
  <si>
    <t>pi_02_1</t>
  </si>
  <si>
    <t>pi_03_1</t>
  </si>
  <si>
    <t>pi_04_1</t>
  </si>
  <si>
    <t>pi_05_1</t>
  </si>
  <si>
    <t>pi_06_1</t>
  </si>
  <si>
    <t>pi_07_1</t>
  </si>
  <si>
    <t>gl_db_1</t>
  </si>
  <si>
    <t>gl_dc_1</t>
  </si>
  <si>
    <t>gl_hy_1</t>
  </si>
  <si>
    <t>gl_to_1</t>
  </si>
  <si>
    <t>gl_co_1</t>
  </si>
  <si>
    <t>gl_db_2</t>
  </si>
  <si>
    <t>gl_dc_2</t>
  </si>
  <si>
    <t>gl_hy_2</t>
  </si>
  <si>
    <t>gl_to_2</t>
  </si>
  <si>
    <t>gl_co_2</t>
  </si>
  <si>
    <t>gl_db_3</t>
  </si>
  <si>
    <t>gl_dc_3</t>
  </si>
  <si>
    <t>gl_hy_3</t>
  </si>
  <si>
    <t>gl_to_3</t>
  </si>
  <si>
    <t>gl_co_3</t>
  </si>
  <si>
    <t>gl_db_4</t>
  </si>
  <si>
    <t>gl_dc_4</t>
  </si>
  <si>
    <t>gl_hy_4</t>
  </si>
  <si>
    <t>gl_to_4</t>
  </si>
  <si>
    <t>gl_co_4</t>
  </si>
  <si>
    <t>gl_db_5</t>
  </si>
  <si>
    <t>gl_dc_5</t>
  </si>
  <si>
    <t>gl_hy_5</t>
  </si>
  <si>
    <t>gl_to_5</t>
  </si>
  <si>
    <t>gl_co_5</t>
  </si>
  <si>
    <t>gl_db_6</t>
  </si>
  <si>
    <t>gl_dc_6</t>
  </si>
  <si>
    <t>gl_hy_6</t>
  </si>
  <si>
    <t>gl_to_6</t>
  </si>
  <si>
    <t>gl_co_6</t>
  </si>
  <si>
    <t>oa_01_1</t>
  </si>
  <si>
    <t>oa_02_1</t>
  </si>
  <si>
    <t>oa_03_1</t>
  </si>
  <si>
    <t>oa_04_1</t>
  </si>
  <si>
    <t>oa_05_1</t>
  </si>
  <si>
    <t>oa_06_1</t>
  </si>
  <si>
    <t>oa_co_1</t>
  </si>
  <si>
    <t>oa_01_2</t>
  </si>
  <si>
    <t>oa_02_2</t>
  </si>
  <si>
    <t>oa_03_2</t>
  </si>
  <si>
    <t>oa_04_2</t>
  </si>
  <si>
    <t>oa_05_2</t>
  </si>
  <si>
    <t>oa_06_2</t>
  </si>
  <si>
    <t>oa_co_2</t>
  </si>
  <si>
    <t>oa_01_3</t>
  </si>
  <si>
    <t>oa_02_3</t>
  </si>
  <si>
    <t>oa_03_3</t>
  </si>
  <si>
    <t>oa_04_3</t>
  </si>
  <si>
    <t>oa_05_3</t>
  </si>
  <si>
    <t>oa_06_3</t>
  </si>
  <si>
    <t>oa_co_3</t>
  </si>
  <si>
    <t>oa_01_4</t>
  </si>
  <si>
    <t>oa_02_4</t>
  </si>
  <si>
    <t>oa_03_4</t>
  </si>
  <si>
    <t>oa_04_4</t>
  </si>
  <si>
    <t>oa_05_4</t>
  </si>
  <si>
    <t>oa_06_4</t>
  </si>
  <si>
    <t>oa_co_4</t>
  </si>
  <si>
    <t>oa_01_5</t>
  </si>
  <si>
    <t>oa_02_5</t>
  </si>
  <si>
    <t>oa_03_5</t>
  </si>
  <si>
    <t>oa_04_5</t>
  </si>
  <si>
    <t>oa_05_5</t>
  </si>
  <si>
    <t>oa_06_5</t>
  </si>
  <si>
    <t>oa_co_5</t>
  </si>
  <si>
    <t>oa_01_6</t>
  </si>
  <si>
    <t>oa_02_6</t>
  </si>
  <si>
    <t>oa_03_6</t>
  </si>
  <si>
    <t>oa_04_6</t>
  </si>
  <si>
    <t>oa_05_6</t>
  </si>
  <si>
    <t>oa_06_6</t>
  </si>
  <si>
    <t>oa_co_6</t>
  </si>
  <si>
    <t>oa_01_7</t>
  </si>
  <si>
    <t>oa_02_7</t>
  </si>
  <si>
    <t>oa_03_7</t>
  </si>
  <si>
    <t>oa_04_7</t>
  </si>
  <si>
    <t>oa_05_7</t>
  </si>
  <si>
    <t>oa_06_7</t>
  </si>
  <si>
    <t>oa_co_7</t>
  </si>
  <si>
    <t>oa_01_8</t>
  </si>
  <si>
    <t>oa_02_8</t>
  </si>
  <si>
    <t>oa_03_8</t>
  </si>
  <si>
    <t>oa_04_8</t>
  </si>
  <si>
    <t>oa_05_8</t>
  </si>
  <si>
    <t>oa_06_8</t>
  </si>
  <si>
    <t>oa_co_8</t>
  </si>
  <si>
    <t>oa_01_9</t>
  </si>
  <si>
    <t>oa_02_9</t>
  </si>
  <si>
    <t>oa_03_9</t>
  </si>
  <si>
    <t>oa_04_9</t>
  </si>
  <si>
    <t>oa_05_9</t>
  </si>
  <si>
    <t>oa_06_9</t>
  </si>
  <si>
    <t>oa_co_9</t>
  </si>
  <si>
    <t>oa_01_10</t>
  </si>
  <si>
    <t>oa_02_10</t>
  </si>
  <si>
    <t>oa_03_10</t>
  </si>
  <si>
    <t>oa_04_10</t>
  </si>
  <si>
    <t>oa_05_10</t>
  </si>
  <si>
    <t>oa_06_10</t>
  </si>
  <si>
    <t>oa_co_10</t>
  </si>
  <si>
    <t>oa_01_11</t>
  </si>
  <si>
    <t>oa_02_11</t>
  </si>
  <si>
    <t>oa_03_11</t>
  </si>
  <si>
    <t>oa_04_11</t>
  </si>
  <si>
    <t>oa_05_11</t>
  </si>
  <si>
    <t>oa_06_11</t>
  </si>
  <si>
    <t>oa_co_11</t>
  </si>
  <si>
    <t>oa_01_12</t>
  </si>
  <si>
    <t>oa_02_12</t>
  </si>
  <si>
    <t>oa_03_12</t>
  </si>
  <si>
    <t>oa_04_12</t>
  </si>
  <si>
    <t>oa_05_12</t>
  </si>
  <si>
    <t>oa_06_12</t>
  </si>
  <si>
    <t>oa_co_12</t>
  </si>
  <si>
    <t>oa_01_13</t>
  </si>
  <si>
    <t>oa_02_13</t>
  </si>
  <si>
    <t>oa_03_13</t>
  </si>
  <si>
    <t>oa_04_13</t>
  </si>
  <si>
    <t>oa_05_13</t>
  </si>
  <si>
    <t>oa_06_13</t>
  </si>
  <si>
    <t>oa_co_13</t>
  </si>
  <si>
    <t>oa_01_14</t>
  </si>
  <si>
    <t>oa_02_14</t>
  </si>
  <si>
    <t>oa_03_14</t>
  </si>
  <si>
    <t>oa_04_14</t>
  </si>
  <si>
    <t>oa_05_14</t>
  </si>
  <si>
    <t>oa_06_14</t>
  </si>
  <si>
    <t>oa_co_14</t>
  </si>
  <si>
    <t>oa_01_15</t>
  </si>
  <si>
    <t>oa_02_15</t>
  </si>
  <si>
    <t>oa_03_15</t>
  </si>
  <si>
    <t>oa_04_15</t>
  </si>
  <si>
    <t>oa_05_15</t>
  </si>
  <si>
    <t>oa_06_15</t>
  </si>
  <si>
    <t>oa_co_15</t>
  </si>
  <si>
    <t>oa_01_16</t>
  </si>
  <si>
    <t>oa_02_16</t>
  </si>
  <si>
    <t>oa_03_16</t>
  </si>
  <si>
    <t>oa_04_16</t>
  </si>
  <si>
    <t>oa_05_16</t>
  </si>
  <si>
    <t>oa_06_16</t>
  </si>
  <si>
    <t>oa_co_16</t>
  </si>
  <si>
    <t>oa_01_17</t>
  </si>
  <si>
    <t>oa_02_17</t>
  </si>
  <si>
    <t>oa_03_17</t>
  </si>
  <si>
    <t>oa_04_17</t>
  </si>
  <si>
    <t>oa_05_17</t>
  </si>
  <si>
    <t>oa_06_17</t>
  </si>
  <si>
    <t>oa_co_17</t>
  </si>
  <si>
    <t>oa_01_18</t>
  </si>
  <si>
    <t>oa_02_18</t>
  </si>
  <si>
    <t>oa_03_18</t>
  </si>
  <si>
    <t>oa_04_18</t>
  </si>
  <si>
    <t>oa_05_18</t>
  </si>
  <si>
    <t>oa_06_18</t>
  </si>
  <si>
    <t>oa_co_18</t>
  </si>
  <si>
    <t>oa_01_19</t>
  </si>
  <si>
    <t>oa_02_19</t>
  </si>
  <si>
    <t>oa_03_19</t>
  </si>
  <si>
    <t>oa_04_19</t>
  </si>
  <si>
    <t>oa_05_19</t>
  </si>
  <si>
    <t>oa_06_19</t>
  </si>
  <si>
    <t>oa_co_19</t>
  </si>
  <si>
    <t>oa_01_20</t>
  </si>
  <si>
    <t>oa_02_20</t>
  </si>
  <si>
    <t>oa_03_20</t>
  </si>
  <si>
    <t>oa_04_20</t>
  </si>
  <si>
    <t>oa_05_20</t>
  </si>
  <si>
    <t>oa_06_20</t>
  </si>
  <si>
    <t>oa_co_20</t>
  </si>
  <si>
    <t>oa_01_21</t>
  </si>
  <si>
    <t>oa_02_21</t>
  </si>
  <si>
    <t>oa_03_21</t>
  </si>
  <si>
    <t>oa_04_21</t>
  </si>
  <si>
    <t>oa_05_21</t>
  </si>
  <si>
    <t>oa_06_21</t>
  </si>
  <si>
    <t>oa_co_21</t>
  </si>
  <si>
    <t>oa_01_22</t>
  </si>
  <si>
    <t>oa_02_22</t>
  </si>
  <si>
    <t>oa_03_22</t>
  </si>
  <si>
    <t>oa_04_22</t>
  </si>
  <si>
    <t>oa_05_22</t>
  </si>
  <si>
    <t>oa_06_22</t>
  </si>
  <si>
    <t>oa_co_22</t>
  </si>
  <si>
    <t>oa_01_23</t>
  </si>
  <si>
    <t>oa_02_23</t>
  </si>
  <si>
    <t>oa_03_23</t>
  </si>
  <si>
    <t>oa_04_23</t>
  </si>
  <si>
    <t>oa_05_23</t>
  </si>
  <si>
    <t>oa_06_23</t>
  </si>
  <si>
    <t>oa_co_23</t>
  </si>
  <si>
    <t>oa_01_24</t>
  </si>
  <si>
    <t>oa_02_24</t>
  </si>
  <si>
    <t>oa_03_24</t>
  </si>
  <si>
    <t>oa_04_24</t>
  </si>
  <si>
    <t>oa_05_24</t>
  </si>
  <si>
    <t>oa_06_24</t>
  </si>
  <si>
    <t>oa_co_24</t>
  </si>
  <si>
    <t>oa_01_25</t>
  </si>
  <si>
    <t>oa_02_25</t>
  </si>
  <si>
    <t>oa_03_25</t>
  </si>
  <si>
    <t>oa_04_25</t>
  </si>
  <si>
    <t>oa_05_25</t>
  </si>
  <si>
    <t>oa_06_25</t>
  </si>
  <si>
    <t>oa_co_25</t>
  </si>
  <si>
    <t>oa_01_26</t>
  </si>
  <si>
    <t>oa_02_26</t>
  </si>
  <si>
    <t>oa_03_26</t>
  </si>
  <si>
    <t>oa_04_26</t>
  </si>
  <si>
    <t>oa_05_26</t>
  </si>
  <si>
    <t>oa_06_26</t>
  </si>
  <si>
    <t>oa_co_26</t>
  </si>
  <si>
    <t>oa_01_27</t>
  </si>
  <si>
    <t>oa_02_27</t>
  </si>
  <si>
    <t>oa_03_27</t>
  </si>
  <si>
    <t>oa_04_27</t>
  </si>
  <si>
    <t>oa_05_27</t>
  </si>
  <si>
    <t>oa_06_27</t>
  </si>
  <si>
    <t>oa_co_27</t>
  </si>
  <si>
    <t>oa_01_28</t>
  </si>
  <si>
    <t>oa_02_28</t>
  </si>
  <si>
    <t>oa_03_28</t>
  </si>
  <si>
    <t>oa_04_28</t>
  </si>
  <si>
    <t>oa_05_28</t>
  </si>
  <si>
    <t>oa_06_28</t>
  </si>
  <si>
    <t>oa_co_28</t>
  </si>
  <si>
    <t>oa_01_29</t>
  </si>
  <si>
    <t>oa_02_29</t>
  </si>
  <si>
    <t>oa_03_29</t>
  </si>
  <si>
    <t>oa_04_29</t>
  </si>
  <si>
    <t>oa_05_29</t>
  </si>
  <si>
    <t>oa_06_29</t>
  </si>
  <si>
    <t>oa_co_29</t>
  </si>
  <si>
    <t>oa_01_30</t>
  </si>
  <si>
    <t>oa_02_30</t>
  </si>
  <si>
    <t>oa_03_30</t>
  </si>
  <si>
    <t>oa_04_30</t>
  </si>
  <si>
    <t>oa_05_30</t>
  </si>
  <si>
    <t>oa_06_30</t>
  </si>
  <si>
    <t>oa_co_30</t>
  </si>
  <si>
    <t>oa_01_31</t>
  </si>
  <si>
    <t>oa_02_31</t>
  </si>
  <si>
    <t>oa_03_31</t>
  </si>
  <si>
    <t>oa_04_31</t>
  </si>
  <si>
    <t>oa_05_31</t>
  </si>
  <si>
    <t>oa_06_31</t>
  </si>
  <si>
    <t>oa_co_31</t>
  </si>
  <si>
    <t>oa_01_32</t>
  </si>
  <si>
    <t>oa_02_32</t>
  </si>
  <si>
    <t>oa_03_32</t>
  </si>
  <si>
    <t>oa_04_32</t>
  </si>
  <si>
    <t>oa_05_32</t>
  </si>
  <si>
    <t>oa_06_32</t>
  </si>
  <si>
    <t>oa_co_32</t>
  </si>
  <si>
    <t>oa_01_33</t>
  </si>
  <si>
    <t>oa_02_33</t>
  </si>
  <si>
    <t>oa_03_33</t>
  </si>
  <si>
    <t>oa_04_33</t>
  </si>
  <si>
    <t>oa_05_33</t>
  </si>
  <si>
    <t>oa_06_33</t>
  </si>
  <si>
    <t>oa_co_33</t>
  </si>
  <si>
    <t>oa_01_34</t>
  </si>
  <si>
    <t>oa_02_34</t>
  </si>
  <si>
    <t>oa_03_34</t>
  </si>
  <si>
    <t>oa_04_34</t>
  </si>
  <si>
    <t>oa_05_34</t>
  </si>
  <si>
    <t>oa_06_34</t>
  </si>
  <si>
    <t>oa_co_34</t>
  </si>
  <si>
    <t>oa_01_35</t>
  </si>
  <si>
    <t>oa_02_35</t>
  </si>
  <si>
    <t>oa_03_35</t>
  </si>
  <si>
    <t>oa_04_35</t>
  </si>
  <si>
    <t>oa_05_35</t>
  </si>
  <si>
    <t>oa_06_35</t>
  </si>
  <si>
    <t>oa_co_35</t>
  </si>
  <si>
    <t>oa_01_36</t>
  </si>
  <si>
    <t>oa_02_36</t>
  </si>
  <si>
    <t>oa_03_36</t>
  </si>
  <si>
    <t>oa_04_36</t>
  </si>
  <si>
    <t>oa_05_36</t>
  </si>
  <si>
    <t>oa_06_36</t>
  </si>
  <si>
    <t>oa_co_36</t>
  </si>
  <si>
    <t>oa_01_37</t>
  </si>
  <si>
    <t>oa_02_37</t>
  </si>
  <si>
    <t>oa_03_37</t>
  </si>
  <si>
    <t>oa_04_37</t>
  </si>
  <si>
    <t>oa_05_37</t>
  </si>
  <si>
    <t>oa_06_37</t>
  </si>
  <si>
    <t>oa_co_37</t>
  </si>
  <si>
    <t>oa_01_38</t>
  </si>
  <si>
    <t>oa_02_38</t>
  </si>
  <si>
    <t>oa_03_38</t>
  </si>
  <si>
    <t>oa_04_38</t>
  </si>
  <si>
    <t>oa_05_38</t>
  </si>
  <si>
    <t>oa_06_38</t>
  </si>
  <si>
    <t>oa_co_38</t>
  </si>
  <si>
    <t>oa_01_39</t>
  </si>
  <si>
    <t>oa_02_39</t>
  </si>
  <si>
    <t>oa_03_39</t>
  </si>
  <si>
    <t>oa_04_39</t>
  </si>
  <si>
    <t>oa_05_39</t>
  </si>
  <si>
    <t>oa_06_39</t>
  </si>
  <si>
    <t>oa_co_39</t>
  </si>
  <si>
    <t>oa_01_40</t>
  </si>
  <si>
    <t>oa_02_40</t>
  </si>
  <si>
    <t>oa_03_40</t>
  </si>
  <si>
    <t>oa_04_40</t>
  </si>
  <si>
    <t>oa_05_40</t>
  </si>
  <si>
    <t>oa_06_40</t>
  </si>
  <si>
    <t>oa_co_40</t>
  </si>
  <si>
    <t>oa_01_41</t>
  </si>
  <si>
    <t>oa_02_41</t>
  </si>
  <si>
    <t>oa_03_41</t>
  </si>
  <si>
    <t>oa_04_41</t>
  </si>
  <si>
    <t>oa_05_41</t>
  </si>
  <si>
    <t>oa_06_41</t>
  </si>
  <si>
    <t>oa_co_41</t>
  </si>
  <si>
    <t>oa_01_42</t>
  </si>
  <si>
    <t>oa_02_42</t>
  </si>
  <si>
    <t>oa_03_42</t>
  </si>
  <si>
    <t>oa_04_42</t>
  </si>
  <si>
    <t>oa_05_42</t>
  </si>
  <si>
    <t>oa_06_42</t>
  </si>
  <si>
    <t>oa_co_42</t>
  </si>
  <si>
    <t>oa_01_43</t>
  </si>
  <si>
    <t>oa_02_43</t>
  </si>
  <si>
    <t>oa_03_43</t>
  </si>
  <si>
    <t>oa_04_43</t>
  </si>
  <si>
    <t>oa_05_43</t>
  </si>
  <si>
    <t>oa_06_43</t>
  </si>
  <si>
    <t>oa_co_43</t>
  </si>
  <si>
    <t>oa_01_44</t>
  </si>
  <si>
    <t>oa_02_44</t>
  </si>
  <si>
    <t>oa_03_44</t>
  </si>
  <si>
    <t>oa_04_44</t>
  </si>
  <si>
    <t>oa_05_44</t>
  </si>
  <si>
    <t>oa_06_44</t>
  </si>
  <si>
    <t>oa_co_44</t>
  </si>
  <si>
    <t>oa_01_45</t>
  </si>
  <si>
    <t>oa_02_45</t>
  </si>
  <si>
    <t>oa_03_45</t>
  </si>
  <si>
    <t>oa_04_45</t>
  </si>
  <si>
    <t>oa_05_45</t>
  </si>
  <si>
    <t>oa_06_45</t>
  </si>
  <si>
    <t>oa_co_45</t>
  </si>
  <si>
    <t>oa_01_46</t>
  </si>
  <si>
    <t>oa_02_46</t>
  </si>
  <si>
    <t>oa_03_46</t>
  </si>
  <si>
    <t>oa_04_46</t>
  </si>
  <si>
    <t>oa_05_46</t>
  </si>
  <si>
    <t>oa_06_46</t>
  </si>
  <si>
    <t>oa_co_46</t>
  </si>
  <si>
    <t>oa_01_47</t>
  </si>
  <si>
    <t>oa_02_47</t>
  </si>
  <si>
    <t>oa_03_47</t>
  </si>
  <si>
    <t>oa_04_47</t>
  </si>
  <si>
    <t>oa_05_47</t>
  </si>
  <si>
    <t>oa_06_47</t>
  </si>
  <si>
    <t>oa_co_47</t>
  </si>
  <si>
    <t>oa_01_48</t>
  </si>
  <si>
    <t>oa_02_48</t>
  </si>
  <si>
    <t>oa_03_48</t>
  </si>
  <si>
    <t>oa_04_48</t>
  </si>
  <si>
    <t>oa_05_48</t>
  </si>
  <si>
    <t>oa_06_48</t>
  </si>
  <si>
    <t>oa_co_48</t>
  </si>
  <si>
    <t>oa_01_49</t>
  </si>
  <si>
    <t>oa_02_49</t>
  </si>
  <si>
    <t>oa_03_49</t>
  </si>
  <si>
    <t>oa_04_49</t>
  </si>
  <si>
    <t>oa_05_49</t>
  </si>
  <si>
    <t>oa_06_49</t>
  </si>
  <si>
    <t>oa_co_49</t>
  </si>
  <si>
    <t>oa_01_50</t>
  </si>
  <si>
    <t>oa_02_50</t>
  </si>
  <si>
    <t>oa_03_50</t>
  </si>
  <si>
    <t>oa_04_50</t>
  </si>
  <si>
    <t>oa_05_50</t>
  </si>
  <si>
    <t>oa_06_50</t>
  </si>
  <si>
    <t>oa_co_50</t>
  </si>
  <si>
    <t>oa_01_51</t>
  </si>
  <si>
    <t>oa_02_51</t>
  </si>
  <si>
    <t>oa_03_51</t>
  </si>
  <si>
    <t>oa_04_51</t>
  </si>
  <si>
    <t>oa_05_51</t>
  </si>
  <si>
    <t>oa_06_51</t>
  </si>
  <si>
    <t>oa_co_51</t>
  </si>
  <si>
    <t>oa_01_52</t>
  </si>
  <si>
    <t>oa_02_52</t>
  </si>
  <si>
    <t>oa_03_52</t>
  </si>
  <si>
    <t>oa_04_52</t>
  </si>
  <si>
    <t>oa_05_52</t>
  </si>
  <si>
    <t>oa_06_52</t>
  </si>
  <si>
    <t>oa_co_52</t>
  </si>
  <si>
    <t>oa_01_53</t>
  </si>
  <si>
    <t>oa_02_53</t>
  </si>
  <si>
    <t>oa_03_53</t>
  </si>
  <si>
    <t>oa_04_53</t>
  </si>
  <si>
    <t>oa_05_53</t>
  </si>
  <si>
    <t>oa_06_53</t>
  </si>
  <si>
    <t>oa_co_53</t>
  </si>
  <si>
    <t>oa_01_54</t>
  </si>
  <si>
    <t>oa_02_54</t>
  </si>
  <si>
    <t>oa_03_54</t>
  </si>
  <si>
    <t>oa_04_54</t>
  </si>
  <si>
    <t>oa_05_54</t>
  </si>
  <si>
    <t>oa_06_54</t>
  </si>
  <si>
    <t>oa_co_54</t>
  </si>
  <si>
    <t>oa_01_55</t>
  </si>
  <si>
    <t>oa_02_55</t>
  </si>
  <si>
    <t>oa_03_55</t>
  </si>
  <si>
    <t>oa_04_55</t>
  </si>
  <si>
    <t>oa_05_55</t>
  </si>
  <si>
    <t>oa_06_55</t>
  </si>
  <si>
    <t>oa_co_55</t>
  </si>
  <si>
    <t>oa_01_56</t>
  </si>
  <si>
    <t>oa_02_56</t>
  </si>
  <si>
    <t>oa_03_56</t>
  </si>
  <si>
    <t>oa_04_56</t>
  </si>
  <si>
    <t>oa_05_56</t>
  </si>
  <si>
    <t>oa_06_56</t>
  </si>
  <si>
    <t>oa_co_56</t>
  </si>
  <si>
    <t>oa_01_57</t>
  </si>
  <si>
    <t>oa_02_57</t>
  </si>
  <si>
    <t>oa_03_57</t>
  </si>
  <si>
    <t>oa_04_57</t>
  </si>
  <si>
    <t>oa_05_57</t>
  </si>
  <si>
    <t>oa_06_57</t>
  </si>
  <si>
    <t>oa_co_57</t>
  </si>
  <si>
    <t>oa_01_58</t>
  </si>
  <si>
    <t>oa_02_58</t>
  </si>
  <si>
    <t>oa_03_58</t>
  </si>
  <si>
    <t>oa_04_58</t>
  </si>
  <si>
    <t>oa_05_58</t>
  </si>
  <si>
    <t>oa_06_58</t>
  </si>
  <si>
    <t>oa_co_58</t>
  </si>
  <si>
    <t>oa_01_59</t>
  </si>
  <si>
    <t>oa_02_59</t>
  </si>
  <si>
    <t>oa_03_59</t>
  </si>
  <si>
    <t>oa_04_59</t>
  </si>
  <si>
    <t>oa_05_59</t>
  </si>
  <si>
    <t>oa_06_59</t>
  </si>
  <si>
    <t>oa_co_59</t>
  </si>
  <si>
    <t>oa_01_60</t>
  </si>
  <si>
    <t>oa_02_60</t>
  </si>
  <si>
    <t>oa_03_60</t>
  </si>
  <si>
    <t>oa_04_60</t>
  </si>
  <si>
    <t>oa_05_60</t>
  </si>
  <si>
    <t>oa_06_60</t>
  </si>
  <si>
    <t>oa_co_60</t>
  </si>
  <si>
    <t>oa_01_61</t>
  </si>
  <si>
    <t>oa_02_61</t>
  </si>
  <si>
    <t>oa_03_61</t>
  </si>
  <si>
    <t>oa_04_61</t>
  </si>
  <si>
    <t>oa_05_61</t>
  </si>
  <si>
    <t>oa_06_61</t>
  </si>
  <si>
    <t>oa_co_61</t>
  </si>
  <si>
    <t>oa_01_62</t>
  </si>
  <si>
    <t>oa_02_62</t>
  </si>
  <si>
    <t>oa_03_62</t>
  </si>
  <si>
    <t>oa_04_62</t>
  </si>
  <si>
    <t>oa_05_62</t>
  </si>
  <si>
    <t>oa_06_62</t>
  </si>
  <si>
    <t>oa_co_62</t>
  </si>
  <si>
    <t>oa_01_63</t>
  </si>
  <si>
    <t>oa_02_63</t>
  </si>
  <si>
    <t>oa_03_63</t>
  </si>
  <si>
    <t>oa_04_63</t>
  </si>
  <si>
    <t>oa_05_63</t>
  </si>
  <si>
    <t>oa_06_63</t>
  </si>
  <si>
    <t>oa_co_63</t>
  </si>
  <si>
    <t>oa_01_64</t>
  </si>
  <si>
    <t>oa_02_64</t>
  </si>
  <si>
    <t>oa_03_64</t>
  </si>
  <si>
    <t>oa_04_64</t>
  </si>
  <si>
    <t>oa_05_64</t>
  </si>
  <si>
    <t>oa_06_64</t>
  </si>
  <si>
    <t>oa_co_64</t>
  </si>
  <si>
    <t>oa_01_65</t>
  </si>
  <si>
    <t>oa_02_65</t>
  </si>
  <si>
    <t>oa_03_65</t>
  </si>
  <si>
    <t>oa_04_65</t>
  </si>
  <si>
    <t>oa_05_65</t>
  </si>
  <si>
    <t>oa_06_65</t>
  </si>
  <si>
    <t>oa_co_65</t>
  </si>
  <si>
    <t>oa_01_66</t>
  </si>
  <si>
    <t>oa_02_66</t>
  </si>
  <si>
    <t>oa_03_66</t>
  </si>
  <si>
    <t>oa_04_66</t>
  </si>
  <si>
    <t>oa_05_66</t>
  </si>
  <si>
    <t>oa_06_66</t>
  </si>
  <si>
    <t>oa_co_66</t>
  </si>
  <si>
    <t>oa_01_67</t>
  </si>
  <si>
    <t>oa_02_67</t>
  </si>
  <si>
    <t>oa_03_67</t>
  </si>
  <si>
    <t>oa_04_67</t>
  </si>
  <si>
    <t>oa_05_67</t>
  </si>
  <si>
    <t>oa_06_67</t>
  </si>
  <si>
    <t>oa_co_67</t>
  </si>
  <si>
    <t>oa_01_68</t>
  </si>
  <si>
    <t>oa_02_68</t>
  </si>
  <si>
    <t>oa_03_68</t>
  </si>
  <si>
    <t>oa_04_68</t>
  </si>
  <si>
    <t>oa_05_68</t>
  </si>
  <si>
    <t>oa_06_68</t>
  </si>
  <si>
    <t>oa_co_68</t>
  </si>
  <si>
    <t>oa_01_69</t>
  </si>
  <si>
    <t>oa_02_69</t>
  </si>
  <si>
    <t>oa_03_69</t>
  </si>
  <si>
    <t>oa_04_69</t>
  </si>
  <si>
    <t>oa_05_69</t>
  </si>
  <si>
    <t>oa_06_69</t>
  </si>
  <si>
    <t>oa_co_69</t>
  </si>
  <si>
    <t>oa_01_70</t>
  </si>
  <si>
    <t>oa_02_70</t>
  </si>
  <si>
    <t>oa_03_70</t>
  </si>
  <si>
    <t>oa_04_70</t>
  </si>
  <si>
    <t>oa_05_70</t>
  </si>
  <si>
    <t>oa_06_70</t>
  </si>
  <si>
    <t>oa_co_70</t>
  </si>
  <si>
    <t>oa_01_71</t>
  </si>
  <si>
    <t>oa_02_71</t>
  </si>
  <si>
    <t>oa_03_71</t>
  </si>
  <si>
    <t>oa_04_71</t>
  </si>
  <si>
    <t>oa_05_71</t>
  </si>
  <si>
    <t>oa_06_71</t>
  </si>
  <si>
    <t>oa_co_71</t>
  </si>
  <si>
    <t>oa_01_72</t>
  </si>
  <si>
    <t>oa_02_72</t>
  </si>
  <si>
    <t>oa_03_72</t>
  </si>
  <si>
    <t>oa_04_72</t>
  </si>
  <si>
    <t>oa_05_72</t>
  </si>
  <si>
    <t>oa_06_72</t>
  </si>
  <si>
    <t>oa_co_72</t>
  </si>
  <si>
    <t>oa_01_73</t>
  </si>
  <si>
    <t>oa_02_73</t>
  </si>
  <si>
    <t>oa_03_73</t>
  </si>
  <si>
    <t>oa_04_73</t>
  </si>
  <si>
    <t>oa_05_73</t>
  </si>
  <si>
    <t>oa_06_73</t>
  </si>
  <si>
    <t>oa_co_73</t>
  </si>
  <si>
    <t>oa_01_74</t>
  </si>
  <si>
    <t>oa_02_74</t>
  </si>
  <si>
    <t>oa_03_74</t>
  </si>
  <si>
    <t>oa_04_74</t>
  </si>
  <si>
    <t>oa_05_74</t>
  </si>
  <si>
    <t>oa_06_74</t>
  </si>
  <si>
    <t>oa_co_74</t>
  </si>
  <si>
    <t>oa_01_75</t>
  </si>
  <si>
    <t>oa_02_75</t>
  </si>
  <si>
    <t>oa_03_75</t>
  </si>
  <si>
    <t>oa_04_75</t>
  </si>
  <si>
    <t>oa_05_75</t>
  </si>
  <si>
    <t>oa_06_75</t>
  </si>
  <si>
    <t>oa_co_75</t>
  </si>
  <si>
    <t>oa_01_76</t>
  </si>
  <si>
    <t>oa_02_76</t>
  </si>
  <si>
    <t>oa_03_76</t>
  </si>
  <si>
    <t>oa_04_76</t>
  </si>
  <si>
    <t>oa_05_76</t>
  </si>
  <si>
    <t>oa_06_76</t>
  </si>
  <si>
    <t>oa_co_76</t>
  </si>
  <si>
    <t>oa_01_77</t>
  </si>
  <si>
    <t>oa_02_77</t>
  </si>
  <si>
    <t>oa_03_77</t>
  </si>
  <si>
    <t>oa_04_77</t>
  </si>
  <si>
    <t>oa_05_77</t>
  </si>
  <si>
    <t>oa_06_77</t>
  </si>
  <si>
    <t>oa_co_77</t>
  </si>
  <si>
    <t>oa_01_78</t>
  </si>
  <si>
    <t>oa_02_78</t>
  </si>
  <si>
    <t>oa_03_78</t>
  </si>
  <si>
    <t>oa_04_78</t>
  </si>
  <si>
    <t>oa_05_78</t>
  </si>
  <si>
    <t>oa_06_78</t>
  </si>
  <si>
    <t>oa_co_78</t>
  </si>
  <si>
    <t>oa_01_79</t>
  </si>
  <si>
    <t>oa_02_79</t>
  </si>
  <si>
    <t>oa_03_79</t>
  </si>
  <si>
    <t>oa_04_79</t>
  </si>
  <si>
    <t>oa_05_79</t>
  </si>
  <si>
    <t>oa_06_79</t>
  </si>
  <si>
    <t>oa_co_79</t>
  </si>
  <si>
    <t>oa_01_80</t>
  </si>
  <si>
    <t>oa_02_80</t>
  </si>
  <si>
    <t>oa_03_80</t>
  </si>
  <si>
    <t>oa_04_80</t>
  </si>
  <si>
    <t>oa_05_80</t>
  </si>
  <si>
    <t>oa_06_80</t>
  </si>
  <si>
    <t>oa_co_80</t>
  </si>
  <si>
    <t>oa_01_81</t>
  </si>
  <si>
    <t>oa_02_81</t>
  </si>
  <si>
    <t>oa_03_81</t>
  </si>
  <si>
    <t>oa_04_81</t>
  </si>
  <si>
    <t>oa_05_81</t>
  </si>
  <si>
    <t>oa_06_81</t>
  </si>
  <si>
    <t>oa_co_81</t>
  </si>
  <si>
    <t>oa_01_82</t>
  </si>
  <si>
    <t>oa_02_82</t>
  </si>
  <si>
    <t>oa_03_82</t>
  </si>
  <si>
    <t>oa_04_82</t>
  </si>
  <si>
    <t>oa_05_82</t>
  </si>
  <si>
    <t>oa_06_82</t>
  </si>
  <si>
    <t>oa_co_82</t>
  </si>
  <si>
    <t>oa_01_83</t>
  </si>
  <si>
    <t>oa_02_83</t>
  </si>
  <si>
    <t>oa_03_83</t>
  </si>
  <si>
    <t>oa_04_83</t>
  </si>
  <si>
    <t>oa_05_83</t>
  </si>
  <si>
    <t>oa_06_83</t>
  </si>
  <si>
    <t>oa_co_83</t>
  </si>
  <si>
    <t>oa_01_84</t>
  </si>
  <si>
    <t>oa_02_84</t>
  </si>
  <si>
    <t>oa_03_84</t>
  </si>
  <si>
    <t>oa_04_84</t>
  </si>
  <si>
    <t>oa_05_84</t>
  </si>
  <si>
    <t>oa_06_84</t>
  </si>
  <si>
    <t>oa_co_84</t>
  </si>
  <si>
    <t>oa_01_85</t>
  </si>
  <si>
    <t>oa_02_85</t>
  </si>
  <si>
    <t>oa_03_85</t>
  </si>
  <si>
    <t>oa_04_85</t>
  </si>
  <si>
    <t>oa_05_85</t>
  </si>
  <si>
    <t>oa_06_85</t>
  </si>
  <si>
    <t>oa_co_85</t>
  </si>
  <si>
    <t>oa_01_86</t>
  </si>
  <si>
    <t>oa_02_86</t>
  </si>
  <si>
    <t>oa_03_86</t>
  </si>
  <si>
    <t>oa_04_86</t>
  </si>
  <si>
    <t>oa_05_86</t>
  </si>
  <si>
    <t>oa_06_86</t>
  </si>
  <si>
    <t>oa_co_86</t>
  </si>
  <si>
    <t>oa_01_87</t>
  </si>
  <si>
    <t>oa_02_87</t>
  </si>
  <si>
    <t>oa_03_87</t>
  </si>
  <si>
    <t>oa_04_87</t>
  </si>
  <si>
    <t>oa_05_87</t>
  </si>
  <si>
    <t>oa_06_87</t>
  </si>
  <si>
    <t>oa_co_87</t>
  </si>
  <si>
    <t>oa_01_88</t>
  </si>
  <si>
    <t>oa_02_88</t>
  </si>
  <si>
    <t>oa_03_88</t>
  </si>
  <si>
    <t>oa_04_88</t>
  </si>
  <si>
    <t>oa_05_88</t>
  </si>
  <si>
    <t>oa_06_88</t>
  </si>
  <si>
    <t>oa_co_88</t>
  </si>
  <si>
    <t>oa_01_89</t>
  </si>
  <si>
    <t>oa_02_89</t>
  </si>
  <si>
    <t>oa_03_89</t>
  </si>
  <si>
    <t>oa_04_89</t>
  </si>
  <si>
    <t>oa_05_89</t>
  </si>
  <si>
    <t>oa_06_89</t>
  </si>
  <si>
    <t>oa_co_89</t>
  </si>
  <si>
    <t>oa_01_90</t>
  </si>
  <si>
    <t>oa_02_90</t>
  </si>
  <si>
    <t>oa_03_90</t>
  </si>
  <si>
    <t>oa_04_90</t>
  </si>
  <si>
    <t>oa_05_90</t>
  </si>
  <si>
    <t>oa_06_90</t>
  </si>
  <si>
    <t>oa_co_90</t>
  </si>
  <si>
    <t>oa_01_91</t>
  </si>
  <si>
    <t>oa_02_91</t>
  </si>
  <si>
    <t>oa_03_91</t>
  </si>
  <si>
    <t>oa_04_91</t>
  </si>
  <si>
    <t>oa_05_91</t>
  </si>
  <si>
    <t>oa_06_91</t>
  </si>
  <si>
    <t>oa_co_91</t>
  </si>
  <si>
    <t>oa_01_92</t>
  </si>
  <si>
    <t>oa_02_92</t>
  </si>
  <si>
    <t>oa_03_92</t>
  </si>
  <si>
    <t>oa_04_92</t>
  </si>
  <si>
    <t>oa_05_92</t>
  </si>
  <si>
    <t>oa_06_92</t>
  </si>
  <si>
    <t>oa_co_92</t>
  </si>
  <si>
    <t>oa_01_93</t>
  </si>
  <si>
    <t>oa_02_93</t>
  </si>
  <si>
    <t>oa_03_93</t>
  </si>
  <si>
    <t>oa_04_93</t>
  </si>
  <si>
    <t>oa_05_93</t>
  </si>
  <si>
    <t>oa_06_93</t>
  </si>
  <si>
    <t>oa_co_93</t>
  </si>
  <si>
    <t>oa_01_94</t>
  </si>
  <si>
    <t>oa_02_94</t>
  </si>
  <si>
    <t>oa_03_94</t>
  </si>
  <si>
    <t>oa_04_94</t>
  </si>
  <si>
    <t>oa_05_94</t>
  </si>
  <si>
    <t>oa_06_94</t>
  </si>
  <si>
    <t>oa_co_94</t>
  </si>
  <si>
    <t>oa_01_95</t>
  </si>
  <si>
    <t>oa_02_95</t>
  </si>
  <si>
    <t>oa_03_95</t>
  </si>
  <si>
    <t>oa_04_95</t>
  </si>
  <si>
    <t>oa_05_95</t>
  </si>
  <si>
    <t>oa_06_95</t>
  </si>
  <si>
    <t>oa_co_95</t>
  </si>
  <si>
    <t>oa_01_96</t>
  </si>
  <si>
    <t>oa_02_96</t>
  </si>
  <si>
    <t>oa_03_96</t>
  </si>
  <si>
    <t>oa_04_96</t>
  </si>
  <si>
    <t>oa_05_96</t>
  </si>
  <si>
    <t>oa_06_96</t>
  </si>
  <si>
    <t>oa_co_96</t>
  </si>
  <si>
    <t>oa_01_97</t>
  </si>
  <si>
    <t>oa_02_97</t>
  </si>
  <si>
    <t>oa_03_97</t>
  </si>
  <si>
    <t>oa_04_97</t>
  </si>
  <si>
    <t>oa_05_97</t>
  </si>
  <si>
    <t>oa_06_97</t>
  </si>
  <si>
    <t>oa_co_97</t>
  </si>
  <si>
    <t>oa_01_98</t>
  </si>
  <si>
    <t>oa_02_98</t>
  </si>
  <si>
    <t>oa_03_98</t>
  </si>
  <si>
    <t>oa_04_98</t>
  </si>
  <si>
    <t>oa_05_98</t>
  </si>
  <si>
    <t>oa_06_98</t>
  </si>
  <si>
    <t>oa_co_98</t>
  </si>
  <si>
    <t>oa_01_99</t>
  </si>
  <si>
    <t>oa_02_99</t>
  </si>
  <si>
    <t>oa_03_99</t>
  </si>
  <si>
    <t>oa_04_99</t>
  </si>
  <si>
    <t>oa_05_99</t>
  </si>
  <si>
    <t>oa_06_99</t>
  </si>
  <si>
    <t>oa_co_99</t>
  </si>
  <si>
    <t>oa_01_100</t>
  </si>
  <si>
    <t>oa_02_100</t>
  </si>
  <si>
    <t>oa_03_100</t>
  </si>
  <si>
    <t>oa_04_100</t>
  </si>
  <si>
    <t>oa_05_100</t>
  </si>
  <si>
    <t>oa_06_100</t>
  </si>
  <si>
    <t>oa_co_100</t>
  </si>
  <si>
    <t>oa_01_101</t>
  </si>
  <si>
    <t>oa_02_101</t>
  </si>
  <si>
    <t>oa_03_101</t>
  </si>
  <si>
    <t>oa_04_101</t>
  </si>
  <si>
    <t>oa_05_101</t>
  </si>
  <si>
    <t>oa_06_101</t>
  </si>
  <si>
    <t>oa_co_101</t>
  </si>
  <si>
    <t>oa_01_102</t>
  </si>
  <si>
    <t>oa_02_102</t>
  </si>
  <si>
    <t>oa_03_102</t>
  </si>
  <si>
    <t>oa_04_102</t>
  </si>
  <si>
    <t>oa_05_102</t>
  </si>
  <si>
    <t>oa_06_102</t>
  </si>
  <si>
    <t>oa_co_102</t>
  </si>
  <si>
    <t>oa_01_103</t>
  </si>
  <si>
    <t>oa_02_103</t>
  </si>
  <si>
    <t>oa_03_103</t>
  </si>
  <si>
    <t>oa_04_103</t>
  </si>
  <si>
    <t>oa_05_103</t>
  </si>
  <si>
    <t>oa_06_103</t>
  </si>
  <si>
    <t>oa_co_103</t>
  </si>
  <si>
    <t>oa_01_104</t>
  </si>
  <si>
    <t>oa_02_104</t>
  </si>
  <si>
    <t>oa_03_104</t>
  </si>
  <si>
    <t>oa_04_104</t>
  </si>
  <si>
    <t>oa_05_104</t>
  </si>
  <si>
    <t>oa_06_104</t>
  </si>
  <si>
    <t>oa_co_104</t>
  </si>
  <si>
    <t>oa_01_105</t>
  </si>
  <si>
    <t>oa_02_105</t>
  </si>
  <si>
    <t>oa_03_105</t>
  </si>
  <si>
    <t>oa_04_105</t>
  </si>
  <si>
    <t>oa_05_105</t>
  </si>
  <si>
    <t>oa_06_105</t>
  </si>
  <si>
    <t>oa_co_105</t>
  </si>
  <si>
    <t>oa_01_106</t>
  </si>
  <si>
    <t>oa_02_106</t>
  </si>
  <si>
    <t>oa_03_106</t>
  </si>
  <si>
    <t>oa_04_106</t>
  </si>
  <si>
    <t>oa_05_106</t>
  </si>
  <si>
    <t>oa_06_106</t>
  </si>
  <si>
    <t>oa_co_106</t>
  </si>
  <si>
    <t>oa_01_107</t>
  </si>
  <si>
    <t>oa_02_107</t>
  </si>
  <si>
    <t>oa_03_107</t>
  </si>
  <si>
    <t>oa_04_107</t>
  </si>
  <si>
    <t>oa_05_107</t>
  </si>
  <si>
    <t>oa_06_107</t>
  </si>
  <si>
    <t>oa_co_107</t>
  </si>
  <si>
    <t>oa_01_108</t>
  </si>
  <si>
    <t>oa_02_108</t>
  </si>
  <si>
    <t>oa_03_108</t>
  </si>
  <si>
    <t>oa_04_108</t>
  </si>
  <si>
    <t>oa_05_108</t>
  </si>
  <si>
    <t>oa_06_108</t>
  </si>
  <si>
    <t>oa_co_108</t>
  </si>
  <si>
    <t>oa_01_109</t>
  </si>
  <si>
    <t>oa_02_109</t>
  </si>
  <si>
    <t>oa_03_109</t>
  </si>
  <si>
    <t>oa_04_109</t>
  </si>
  <si>
    <t>oa_05_109</t>
  </si>
  <si>
    <t>oa_06_109</t>
  </si>
  <si>
    <t>oa_co_109</t>
  </si>
  <si>
    <t>oa_01_110</t>
  </si>
  <si>
    <t>oa_02_110</t>
  </si>
  <si>
    <t>oa_03_110</t>
  </si>
  <si>
    <t>oa_04_110</t>
  </si>
  <si>
    <t>oa_05_110</t>
  </si>
  <si>
    <t>oa_06_110</t>
  </si>
  <si>
    <t>oa_co_110</t>
  </si>
  <si>
    <t>oa_01_111</t>
  </si>
  <si>
    <t>oa_02_111</t>
  </si>
  <si>
    <t>oa_03_111</t>
  </si>
  <si>
    <t>oa_04_111</t>
  </si>
  <si>
    <t>oa_05_111</t>
  </si>
  <si>
    <t>oa_06_111</t>
  </si>
  <si>
    <t>oa_co_111</t>
  </si>
  <si>
    <t>oa_01_112</t>
  </si>
  <si>
    <t>oa_02_112</t>
  </si>
  <si>
    <t>oa_03_112</t>
  </si>
  <si>
    <t>oa_04_112</t>
  </si>
  <si>
    <t>oa_05_112</t>
  </si>
  <si>
    <t>oa_06_112</t>
  </si>
  <si>
    <t>oa_co_112</t>
  </si>
  <si>
    <t>oa_01_113</t>
  </si>
  <si>
    <t>oa_02_113</t>
  </si>
  <si>
    <t>oa_03_113</t>
  </si>
  <si>
    <t>oa_04_113</t>
  </si>
  <si>
    <t>oa_05_113</t>
  </si>
  <si>
    <t>oa_06_113</t>
  </si>
  <si>
    <t>oa_co_113</t>
  </si>
  <si>
    <t>oa_01_114</t>
  </si>
  <si>
    <t>oa_02_114</t>
  </si>
  <si>
    <t>oa_03_114</t>
  </si>
  <si>
    <t>oa_04_114</t>
  </si>
  <si>
    <t>oa_05_114</t>
  </si>
  <si>
    <t>oa_06_114</t>
  </si>
  <si>
    <t>oa_co_114</t>
  </si>
  <si>
    <t>oa_01_115</t>
  </si>
  <si>
    <t>oa_02_115</t>
  </si>
  <si>
    <t>oa_03_115</t>
  </si>
  <si>
    <t>oa_04_115</t>
  </si>
  <si>
    <t>oa_05_115</t>
  </si>
  <si>
    <t>oa_06_115</t>
  </si>
  <si>
    <t>oa_co_115</t>
  </si>
  <si>
    <t>oa_01_116</t>
  </si>
  <si>
    <t>oa_02_116</t>
  </si>
  <si>
    <t>oa_03_116</t>
  </si>
  <si>
    <t>oa_04_116</t>
  </si>
  <si>
    <t>oa_05_116</t>
  </si>
  <si>
    <t>oa_06_116</t>
  </si>
  <si>
    <t>oa_co_116</t>
  </si>
  <si>
    <t>oa_01_117</t>
  </si>
  <si>
    <t>oa_02_117</t>
  </si>
  <si>
    <t>oa_03_117</t>
  </si>
  <si>
    <t>oa_04_117</t>
  </si>
  <si>
    <t>oa_05_117</t>
  </si>
  <si>
    <t>oa_06_117</t>
  </si>
  <si>
    <t>oa_co_117</t>
  </si>
  <si>
    <t>oa_01_118</t>
  </si>
  <si>
    <t>oa_02_118</t>
  </si>
  <si>
    <t>oa_03_118</t>
  </si>
  <si>
    <t>oa_04_118</t>
  </si>
  <si>
    <t>oa_05_118</t>
  </si>
  <si>
    <t>oa_06_118</t>
  </si>
  <si>
    <t>oa_co_118</t>
  </si>
  <si>
    <t>oa_01_119</t>
  </si>
  <si>
    <t>oa_02_119</t>
  </si>
  <si>
    <t>oa_03_119</t>
  </si>
  <si>
    <t>oa_04_119</t>
  </si>
  <si>
    <t>oa_05_119</t>
  </si>
  <si>
    <t>oa_06_119</t>
  </si>
  <si>
    <t>oa_co_119</t>
  </si>
  <si>
    <t>oa_01_120</t>
  </si>
  <si>
    <t>oa_02_120</t>
  </si>
  <si>
    <t>oa_03_120</t>
  </si>
  <si>
    <t>oa_04_120</t>
  </si>
  <si>
    <t>oa_05_120</t>
  </si>
  <si>
    <t>oa_06_120</t>
  </si>
  <si>
    <t>oa_co_120</t>
  </si>
  <si>
    <t>oa_01_121</t>
  </si>
  <si>
    <t>oa_02_121</t>
  </si>
  <si>
    <t>oa_03_121</t>
  </si>
  <si>
    <t>oa_04_121</t>
  </si>
  <si>
    <t>oa_05_121</t>
  </si>
  <si>
    <t>oa_06_121</t>
  </si>
  <si>
    <t>oa_co_121</t>
  </si>
  <si>
    <t>oa_01_122</t>
  </si>
  <si>
    <t>oa_02_122</t>
  </si>
  <si>
    <t>oa_03_122</t>
  </si>
  <si>
    <t>oa_04_122</t>
  </si>
  <si>
    <t>oa_05_122</t>
  </si>
  <si>
    <t>oa_06_122</t>
  </si>
  <si>
    <t>oa_co_122</t>
  </si>
  <si>
    <t>oa_01_123</t>
  </si>
  <si>
    <t>oa_02_123</t>
  </si>
  <si>
    <t>oa_03_123</t>
  </si>
  <si>
    <t>oa_04_123</t>
  </si>
  <si>
    <t>oa_05_123</t>
  </si>
  <si>
    <t>oa_06_123</t>
  </si>
  <si>
    <t>oa_co_123</t>
  </si>
  <si>
    <t>oa_01_124</t>
  </si>
  <si>
    <t>oa_02_124</t>
  </si>
  <si>
    <t>oa_03_124</t>
  </si>
  <si>
    <t>oa_04_124</t>
  </si>
  <si>
    <t>oa_05_124</t>
  </si>
  <si>
    <t>oa_06_124</t>
  </si>
  <si>
    <t>oa_co_124</t>
  </si>
  <si>
    <t>oa_01_125</t>
  </si>
  <si>
    <t>oa_02_125</t>
  </si>
  <si>
    <t>oa_03_125</t>
  </si>
  <si>
    <t>oa_04_125</t>
  </si>
  <si>
    <t>oa_05_125</t>
  </si>
  <si>
    <t>oa_06_125</t>
  </si>
  <si>
    <t>oa_co_125</t>
  </si>
  <si>
    <t>oa_01_126</t>
  </si>
  <si>
    <t>oa_02_126</t>
  </si>
  <si>
    <t>oa_03_126</t>
  </si>
  <si>
    <t>oa_04_126</t>
  </si>
  <si>
    <t>oa_05_126</t>
  </si>
  <si>
    <t>oa_06_126</t>
  </si>
  <si>
    <t>oa_co_126</t>
  </si>
  <si>
    <t>oa_01_127</t>
  </si>
  <si>
    <t>oa_02_127</t>
  </si>
  <si>
    <t>oa_03_127</t>
  </si>
  <si>
    <t>oa_04_127</t>
  </si>
  <si>
    <t>oa_05_127</t>
  </si>
  <si>
    <t>oa_06_127</t>
  </si>
  <si>
    <t>oa_co_127</t>
  </si>
  <si>
    <t>oa_01_128</t>
  </si>
  <si>
    <t>oa_02_128</t>
  </si>
  <si>
    <t>oa_03_128</t>
  </si>
  <si>
    <t>oa_04_128</t>
  </si>
  <si>
    <t>oa_05_128</t>
  </si>
  <si>
    <t>oa_06_128</t>
  </si>
  <si>
    <t>oa_co_128</t>
  </si>
  <si>
    <t>oa_01_129</t>
  </si>
  <si>
    <t>oa_02_129</t>
  </si>
  <si>
    <t>oa_03_129</t>
  </si>
  <si>
    <t>oa_04_129</t>
  </si>
  <si>
    <t>oa_05_129</t>
  </si>
  <si>
    <t>oa_06_129</t>
  </si>
  <si>
    <t>oa_co_129</t>
  </si>
  <si>
    <t>oa_01_130</t>
  </si>
  <si>
    <t>oa_02_130</t>
  </si>
  <si>
    <t>oa_03_130</t>
  </si>
  <si>
    <t>oa_04_130</t>
  </si>
  <si>
    <t>oa_05_130</t>
  </si>
  <si>
    <t>oa_06_130</t>
  </si>
  <si>
    <t>oa_co_130</t>
  </si>
  <si>
    <t>oa_01_131</t>
  </si>
  <si>
    <t>oa_02_131</t>
  </si>
  <si>
    <t>oa_03_131</t>
  </si>
  <si>
    <t>oa_04_131</t>
  </si>
  <si>
    <t>oa_05_131</t>
  </si>
  <si>
    <t>oa_06_131</t>
  </si>
  <si>
    <t>oa_co_131</t>
  </si>
  <si>
    <t>re_co_1</t>
  </si>
  <si>
    <t>1. Reporting information</t>
  </si>
  <si>
    <t>Please provide The Pensions Regulator's Pension Scheme Registry (PSR) number for your scheme/section:</t>
  </si>
  <si>
    <t>Please provide your Legal Entity Identifier (LEI) number, if applicable:</t>
  </si>
  <si>
    <t>Reporting information</t>
  </si>
  <si>
    <t>Asset class of fund (please select from dropdown)</t>
  </si>
  <si>
    <t>Provider's name, if applicable (e.g. insurance company, fund platform)</t>
  </si>
  <si>
    <t>Information is requested for</t>
  </si>
  <si>
    <t>Please select</t>
  </si>
  <si>
    <t>I am reporting for this quarter on a…</t>
  </si>
  <si>
    <t>I am making adjustments in this quarter's return to reconcile with the annual accounts</t>
  </si>
  <si>
    <t>I am making adjustments in previous quarters' returns to reconcile with the annual accounts</t>
  </si>
  <si>
    <t>Cash and cash equivalents</t>
  </si>
  <si>
    <t>Other investment income</t>
  </si>
  <si>
    <t>Include in income from cash and cash equivalents:</t>
  </si>
  <si>
    <t>Income from cash and cash equivalents</t>
  </si>
  <si>
    <t>Include in other investment income:</t>
  </si>
  <si>
    <t>- income from Special Purpose Vehicles</t>
  </si>
  <si>
    <t>- underwriting</t>
  </si>
  <si>
    <t>Income from pooled investment vehicles</t>
  </si>
  <si>
    <t>- transfers to Recognised Overseas Pension Schemes (ROPS) including Qualifying ROPS (QROPS)</t>
  </si>
  <si>
    <t>Cash and deposits</t>
  </si>
  <si>
    <t>Total cash and cash equivalents</t>
  </si>
  <si>
    <t>Of reverse repos, value with banks and building societies</t>
  </si>
  <si>
    <t>Pooled investment vehicles</t>
  </si>
  <si>
    <t>Reverse repurchase agreements (reverse repos)</t>
  </si>
  <si>
    <t>Scheme's pension liabilities (actuarial basis)</t>
  </si>
  <si>
    <r>
      <t xml:space="preserve">- </t>
    </r>
    <r>
      <rPr>
        <b/>
        <sz val="14"/>
        <color theme="1"/>
        <rFont val="Calibri"/>
        <family val="2"/>
        <scheme val="minor"/>
      </rPr>
      <t>debt securities</t>
    </r>
    <r>
      <rPr>
        <sz val="14"/>
        <color theme="1"/>
        <rFont val="Calibri"/>
        <family val="2"/>
        <scheme val="minor"/>
      </rPr>
      <t xml:space="preserve"> means long-term debt securities or bonds (including UK Gilts) and short-term debt securities (see spreadsheet </t>
    </r>
    <r>
      <rPr>
        <b/>
        <sz val="14"/>
        <color theme="1"/>
        <rFont val="Calibri"/>
        <family val="2"/>
        <scheme val="minor"/>
      </rPr>
      <t>11. Assets</t>
    </r>
    <r>
      <rPr>
        <sz val="14"/>
        <color theme="1"/>
        <rFont val="Calibri"/>
        <family val="2"/>
        <scheme val="minor"/>
      </rPr>
      <t>).</t>
    </r>
  </si>
  <si>
    <t>Realised gain or loss (compared with value at end of last quarter)</t>
  </si>
  <si>
    <t>Unrealised gain or loss (compared with value at end of last quarter)</t>
  </si>
  <si>
    <t>Change in market value (this column is calculated automatically)</t>
  </si>
  <si>
    <t>Country where fund is registered (please select from dropdown)</t>
  </si>
  <si>
    <t>ISIN, SEDOL or Citicode, if available (if the fund is a white label or mirror fund, please use code of underlying fund)</t>
  </si>
  <si>
    <t>Name of underlying fund, if different from fund name</t>
  </si>
  <si>
    <t>Total transfers of capital to the employer/sponsor</t>
  </si>
  <si>
    <t>18. Capital transfers</t>
  </si>
  <si>
    <t>Pension liabilities and other liabilities (excluding derivatives)</t>
  </si>
  <si>
    <t>Numbers of scheme members or people belonging to the scheme</t>
  </si>
  <si>
    <r>
      <t xml:space="preserve">- This sheet is for reporting any transfers that the scheme may make to the employer/sponsor in respect of a </t>
    </r>
    <r>
      <rPr>
        <b/>
        <sz val="14"/>
        <rFont val="Calibri"/>
        <family val="2"/>
        <scheme val="minor"/>
      </rPr>
      <t>surplus</t>
    </r>
    <r>
      <rPr>
        <sz val="14"/>
        <rFont val="Calibri"/>
        <family val="2"/>
        <scheme val="minor"/>
      </rPr>
      <t>. It is not applicable for DC schemes. Transfers of this kind are rare even for DB/hybrid schemes.</t>
    </r>
  </si>
  <si>
    <t>DO:</t>
  </si>
  <si>
    <t>DON’T:</t>
  </si>
  <si>
    <t>- add rows or columns to any of the spreadsheets or change them in any way other than by entering or pasting information into the cells referred to above (in the “DO” list)</t>
  </si>
  <si>
    <t>- use macros of any kind</t>
  </si>
  <si>
    <t>Validation process (for information)</t>
  </si>
  <si>
    <r>
      <t>- enter data manually by typing in the blue cells (in spreadsheet</t>
    </r>
    <r>
      <rPr>
        <b/>
        <sz val="14"/>
        <rFont val="Calibri"/>
        <family val="2"/>
        <scheme val="minor"/>
      </rPr>
      <t xml:space="preserve"> 9. Expenses</t>
    </r>
    <r>
      <rPr>
        <sz val="14"/>
        <rFont val="Calibri"/>
        <family val="2"/>
        <scheme val="minor"/>
      </rPr>
      <t xml:space="preserve"> you can also type in the yellow cells B10, C10, D10 if necessary) </t>
    </r>
  </si>
  <si>
    <t>Technical</t>
  </si>
  <si>
    <t>Introduction</t>
  </si>
  <si>
    <t>Technical instructions</t>
  </si>
  <si>
    <t>Technical issues</t>
  </si>
  <si>
    <t>Validation process</t>
  </si>
  <si>
    <t>Guidance</t>
  </si>
  <si>
    <t>Definitions</t>
  </si>
  <si>
    <t>This sheet is not applicable for DC schemes.</t>
  </si>
  <si>
    <t>Overseas (for pooled investment vehicles)</t>
  </si>
  <si>
    <t>Fund manager</t>
  </si>
  <si>
    <t>The fund that issued the units.</t>
  </si>
  <si>
    <t>Overseas (for direct investments)</t>
  </si>
  <si>
    <t>A direct investment is considered to be overseas if it is held or issued overseas. In this context, 'issued' refers to the location of the original issuer, not the location of the intermediary organisation through which you purchased the asset. It does not depend on where an asset is listed, nor is it always indicated by the currency in which the asset is traded.</t>
  </si>
  <si>
    <r>
      <rPr>
        <b/>
        <sz val="14"/>
        <color theme="1"/>
        <rFont val="Calibri"/>
        <family val="2"/>
        <scheme val="minor"/>
      </rPr>
      <t>Please note:</t>
    </r>
    <r>
      <rPr>
        <sz val="14"/>
        <color theme="1"/>
        <rFont val="Calibri"/>
        <family val="2"/>
        <scheme val="minor"/>
      </rPr>
      <t xml:space="preserve"> If the asset was issued by a UK organisation with a parent company overseas, it is classified as issued in the UK. But if the UK organisation is simply selling/repackaging a product that was issued by the parent company abroad, then the asset is classified as overseas.</t>
    </r>
  </si>
  <si>
    <t>Unique identifier (ID) codes for spreadsheet 15</t>
  </si>
  <si>
    <t xml:space="preserve">ISIN stands for International Securities Identification Number and is a unique ID code with 12 characters.  </t>
  </si>
  <si>
    <t>SEDOL stands for Stock Exchange Daily Official List and is a unique ID code used in the UK and Ireland with 7 characters.</t>
  </si>
  <si>
    <t>Citicode is another a unique ID code sometimes used by funds.</t>
  </si>
  <si>
    <t>Direct investments</t>
  </si>
  <si>
    <t>- For DC pensions, we do not require reporting of pension liabilities on an actuarial basis because pension liabilities are assumed to equal assets (at market value).</t>
  </si>
  <si>
    <r>
      <t xml:space="preserve">- </t>
    </r>
    <r>
      <rPr>
        <b/>
        <sz val="14"/>
        <rFont val="Calibri"/>
        <family val="2"/>
        <scheme val="minor"/>
      </rPr>
      <t>structured products</t>
    </r>
    <r>
      <rPr>
        <sz val="14"/>
        <rFont val="Calibri"/>
        <family val="2"/>
        <scheme val="minor"/>
      </rPr>
      <t xml:space="preserve">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t>
    </r>
  </si>
  <si>
    <t xml:space="preserve">- If they are pooled among more than one investor, please report them under pooled investment vehicles rather than under structured products. </t>
  </si>
  <si>
    <r>
      <t xml:space="preserve">- If the underlying asset classes and derivatives are separately identifiable, please report them under the relevant asset classes on this spreadsheet and on spreadsheet </t>
    </r>
    <r>
      <rPr>
        <b/>
        <sz val="14"/>
        <rFont val="Calibri"/>
        <family val="2"/>
        <scheme val="minor"/>
      </rPr>
      <t>13. Derivatives balances</t>
    </r>
    <r>
      <rPr>
        <sz val="14"/>
        <rFont val="Calibri"/>
        <family val="2"/>
        <scheme val="minor"/>
      </rPr>
      <t xml:space="preserve"> rather than under structured products. </t>
    </r>
  </si>
  <si>
    <t>Structured products</t>
  </si>
  <si>
    <r>
      <t xml:space="preserve">Structured products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t>
    </r>
    <r>
      <rPr>
        <b/>
        <sz val="14"/>
        <rFont val="Calibri"/>
        <family val="2"/>
        <scheme val="minor"/>
      </rPr>
      <t xml:space="preserve">bespoke products created for a single investor </t>
    </r>
    <r>
      <rPr>
        <sz val="14"/>
        <rFont val="Calibri"/>
        <family val="2"/>
        <scheme val="minor"/>
      </rPr>
      <t xml:space="preserve">(the pension scheme). </t>
    </r>
  </si>
  <si>
    <r>
      <rPr>
        <b/>
        <sz val="14"/>
        <rFont val="Calibri"/>
        <family val="2"/>
        <scheme val="minor"/>
      </rPr>
      <t xml:space="preserve">Please note: </t>
    </r>
    <r>
      <rPr>
        <sz val="14"/>
        <rFont val="Calibri"/>
        <family val="2"/>
        <scheme val="minor"/>
      </rPr>
      <t xml:space="preserve">structured products should be reported under </t>
    </r>
    <r>
      <rPr>
        <b/>
        <sz val="14"/>
        <rFont val="Calibri"/>
        <family val="2"/>
        <scheme val="minor"/>
      </rPr>
      <t>direct investments</t>
    </r>
    <r>
      <rPr>
        <sz val="14"/>
        <rFont val="Calibri"/>
        <family val="2"/>
        <scheme val="minor"/>
      </rPr>
      <t xml:space="preserve"> in spreadsheet </t>
    </r>
    <r>
      <rPr>
        <b/>
        <sz val="14"/>
        <rFont val="Calibri"/>
        <family val="2"/>
        <scheme val="minor"/>
      </rPr>
      <t>11. Assets</t>
    </r>
    <r>
      <rPr>
        <sz val="14"/>
        <rFont val="Calibri"/>
        <family val="2"/>
        <scheme val="minor"/>
      </rPr>
      <t>, unless they are pooled among more than one investor, in which case they should be reported under pooled investment vehicles.</t>
    </r>
  </si>
  <si>
    <r>
      <t xml:space="preserve">Please </t>
    </r>
    <r>
      <rPr>
        <b/>
        <i/>
        <sz val="14"/>
        <rFont val="Calibri"/>
        <family val="2"/>
        <scheme val="minor"/>
      </rPr>
      <t>exclude</t>
    </r>
    <r>
      <rPr>
        <i/>
        <sz val="14"/>
        <rFont val="Calibri"/>
        <family val="2"/>
        <scheme val="minor"/>
      </rPr>
      <t xml:space="preserve"> amounts taken by members to purchase annuities or other retirement products outside the scheme. These should be reported in</t>
    </r>
    <r>
      <rPr>
        <b/>
        <i/>
        <sz val="14"/>
        <rFont val="Calibri"/>
        <family val="2"/>
        <scheme val="minor"/>
      </rPr>
      <t xml:space="preserve"> spreadsheet 8</t>
    </r>
    <r>
      <rPr>
        <i/>
        <sz val="14"/>
        <rFont val="Calibri"/>
        <family val="2"/>
        <scheme val="minor"/>
      </rPr>
      <t>.</t>
    </r>
  </si>
  <si>
    <t>Please note that some spreadsheets may not be applicable to you. In this case, you can leave the 'Completed?' column as "NO".</t>
  </si>
  <si>
    <t>negatives check for D</t>
  </si>
  <si>
    <t>negatives check for disposals</t>
  </si>
  <si>
    <t>pi_08_1</t>
  </si>
  <si>
    <t>pi_09_1</t>
  </si>
  <si>
    <t>pi_10_1</t>
  </si>
  <si>
    <t>pi_01_2</t>
  </si>
  <si>
    <t>pi_02_2</t>
  </si>
  <si>
    <t>pi_03_2</t>
  </si>
  <si>
    <t>pi_04_2</t>
  </si>
  <si>
    <t>pi_05_2</t>
  </si>
  <si>
    <t>pi_06_2</t>
  </si>
  <si>
    <t>pi_07_2</t>
  </si>
  <si>
    <t>pi_08_2</t>
  </si>
  <si>
    <t>pi_09_2</t>
  </si>
  <si>
    <t>pi_10_2</t>
  </si>
  <si>
    <t>pi_co_2</t>
  </si>
  <si>
    <t>pi_01_3</t>
  </si>
  <si>
    <t>pi_02_3</t>
  </si>
  <si>
    <t>pi_03_3</t>
  </si>
  <si>
    <t>pi_04_3</t>
  </si>
  <si>
    <t>pi_05_3</t>
  </si>
  <si>
    <t>pi_06_3</t>
  </si>
  <si>
    <t>pi_07_3</t>
  </si>
  <si>
    <t>pi_08_3</t>
  </si>
  <si>
    <t>pi_09_3</t>
  </si>
  <si>
    <t>pi_10_3</t>
  </si>
  <si>
    <t>pi_co_3</t>
  </si>
  <si>
    <t>pi_01_4</t>
  </si>
  <si>
    <t>pi_02_4</t>
  </si>
  <si>
    <t>pi_03_4</t>
  </si>
  <si>
    <t>pi_04_4</t>
  </si>
  <si>
    <t>pi_05_4</t>
  </si>
  <si>
    <t>pi_06_4</t>
  </si>
  <si>
    <t>pi_07_4</t>
  </si>
  <si>
    <t>pi_08_4</t>
  </si>
  <si>
    <t>pi_09_4</t>
  </si>
  <si>
    <t>pi_10_4</t>
  </si>
  <si>
    <t>pi_co_4</t>
  </si>
  <si>
    <t>pi_01_5</t>
  </si>
  <si>
    <t>pi_02_5</t>
  </si>
  <si>
    <t>pi_03_5</t>
  </si>
  <si>
    <t>pi_04_5</t>
  </si>
  <si>
    <t>pi_05_5</t>
  </si>
  <si>
    <t>pi_06_5</t>
  </si>
  <si>
    <t>pi_07_5</t>
  </si>
  <si>
    <t>pi_08_5</t>
  </si>
  <si>
    <t>pi_09_5</t>
  </si>
  <si>
    <t>pi_10_5</t>
  </si>
  <si>
    <t>pi_co_5</t>
  </si>
  <si>
    <t>pi_01_6</t>
  </si>
  <si>
    <t>pi_02_6</t>
  </si>
  <si>
    <t>pi_03_6</t>
  </si>
  <si>
    <t>pi_04_6</t>
  </si>
  <si>
    <t>pi_05_6</t>
  </si>
  <si>
    <t>pi_06_6</t>
  </si>
  <si>
    <t>pi_07_6</t>
  </si>
  <si>
    <t>pi_08_6</t>
  </si>
  <si>
    <t>pi_09_6</t>
  </si>
  <si>
    <t>pi_10_6</t>
  </si>
  <si>
    <t>pi_co_6</t>
  </si>
  <si>
    <t>pi_01_7</t>
  </si>
  <si>
    <t>pi_02_7</t>
  </si>
  <si>
    <t>pi_03_7</t>
  </si>
  <si>
    <t>pi_04_7</t>
  </si>
  <si>
    <t>pi_05_7</t>
  </si>
  <si>
    <t>pi_06_7</t>
  </si>
  <si>
    <t>pi_07_7</t>
  </si>
  <si>
    <t>pi_08_7</t>
  </si>
  <si>
    <t>pi_09_7</t>
  </si>
  <si>
    <t>pi_10_7</t>
  </si>
  <si>
    <t>pi_co_7</t>
  </si>
  <si>
    <t>pi_01_8</t>
  </si>
  <si>
    <t>pi_02_8</t>
  </si>
  <si>
    <t>pi_03_8</t>
  </si>
  <si>
    <t>pi_04_8</t>
  </si>
  <si>
    <t>pi_05_8</t>
  </si>
  <si>
    <t>pi_06_8</t>
  </si>
  <si>
    <t>pi_07_8</t>
  </si>
  <si>
    <t>pi_08_8</t>
  </si>
  <si>
    <t>pi_09_8</t>
  </si>
  <si>
    <t>pi_10_8</t>
  </si>
  <si>
    <t>pi_co_8</t>
  </si>
  <si>
    <t>pi_01_9</t>
  </si>
  <si>
    <t>pi_02_9</t>
  </si>
  <si>
    <t>pi_03_9</t>
  </si>
  <si>
    <t>pi_04_9</t>
  </si>
  <si>
    <t>pi_05_9</t>
  </si>
  <si>
    <t>pi_06_9</t>
  </si>
  <si>
    <t>pi_07_9</t>
  </si>
  <si>
    <t>pi_08_9</t>
  </si>
  <si>
    <t>pi_09_9</t>
  </si>
  <si>
    <t>pi_10_9</t>
  </si>
  <si>
    <t>pi_co_9</t>
  </si>
  <si>
    <t>pi_01_10</t>
  </si>
  <si>
    <t>pi_02_10</t>
  </si>
  <si>
    <t>pi_03_10</t>
  </si>
  <si>
    <t>pi_04_10</t>
  </si>
  <si>
    <t>pi_05_10</t>
  </si>
  <si>
    <t>pi_06_10</t>
  </si>
  <si>
    <t>pi_07_10</t>
  </si>
  <si>
    <t>pi_08_10</t>
  </si>
  <si>
    <t>pi_09_10</t>
  </si>
  <si>
    <t>pi_10_10</t>
  </si>
  <si>
    <t>pi_co_10</t>
  </si>
  <si>
    <t>pi_01_11</t>
  </si>
  <si>
    <t>pi_02_11</t>
  </si>
  <si>
    <t>pi_03_11</t>
  </si>
  <si>
    <t>pi_04_11</t>
  </si>
  <si>
    <t>pi_05_11</t>
  </si>
  <si>
    <t>pi_06_11</t>
  </si>
  <si>
    <t>pi_07_11</t>
  </si>
  <si>
    <t>pi_08_11</t>
  </si>
  <si>
    <t>pi_09_11</t>
  </si>
  <si>
    <t>pi_10_11</t>
  </si>
  <si>
    <t>pi_co_11</t>
  </si>
  <si>
    <t>pi_01_12</t>
  </si>
  <si>
    <t>pi_02_12</t>
  </si>
  <si>
    <t>pi_03_12</t>
  </si>
  <si>
    <t>pi_04_12</t>
  </si>
  <si>
    <t>pi_05_12</t>
  </si>
  <si>
    <t>pi_06_12</t>
  </si>
  <si>
    <t>pi_07_12</t>
  </si>
  <si>
    <t>pi_08_12</t>
  </si>
  <si>
    <t>pi_09_12</t>
  </si>
  <si>
    <t>pi_10_12</t>
  </si>
  <si>
    <t>pi_co_12</t>
  </si>
  <si>
    <t>pi_01_13</t>
  </si>
  <si>
    <t>pi_02_13</t>
  </si>
  <si>
    <t>pi_03_13</t>
  </si>
  <si>
    <t>pi_04_13</t>
  </si>
  <si>
    <t>pi_05_13</t>
  </si>
  <si>
    <t>pi_06_13</t>
  </si>
  <si>
    <t>pi_07_13</t>
  </si>
  <si>
    <t>pi_08_13</t>
  </si>
  <si>
    <t>pi_09_13</t>
  </si>
  <si>
    <t>pi_10_13</t>
  </si>
  <si>
    <t>pi_co_13</t>
  </si>
  <si>
    <t>pi_01_14</t>
  </si>
  <si>
    <t>pi_02_14</t>
  </si>
  <si>
    <t>pi_03_14</t>
  </si>
  <si>
    <t>pi_04_14</t>
  </si>
  <si>
    <t>pi_05_14</t>
  </si>
  <si>
    <t>pi_06_14</t>
  </si>
  <si>
    <t>pi_07_14</t>
  </si>
  <si>
    <t>pi_08_14</t>
  </si>
  <si>
    <t>pi_09_14</t>
  </si>
  <si>
    <t>pi_10_14</t>
  </si>
  <si>
    <t>pi_co_14</t>
  </si>
  <si>
    <t>pi_01_15</t>
  </si>
  <si>
    <t>pi_02_15</t>
  </si>
  <si>
    <t>pi_03_15</t>
  </si>
  <si>
    <t>pi_04_15</t>
  </si>
  <si>
    <t>pi_05_15</t>
  </si>
  <si>
    <t>pi_06_15</t>
  </si>
  <si>
    <t>pi_07_15</t>
  </si>
  <si>
    <t>pi_08_15</t>
  </si>
  <si>
    <t>pi_09_15</t>
  </si>
  <si>
    <t>pi_10_15</t>
  </si>
  <si>
    <t>pi_co_15</t>
  </si>
  <si>
    <t>pi_01_16</t>
  </si>
  <si>
    <t>pi_02_16</t>
  </si>
  <si>
    <t>pi_03_16</t>
  </si>
  <si>
    <t>pi_04_16</t>
  </si>
  <si>
    <t>pi_05_16</t>
  </si>
  <si>
    <t>pi_06_16</t>
  </si>
  <si>
    <t>pi_07_16</t>
  </si>
  <si>
    <t>pi_08_16</t>
  </si>
  <si>
    <t>pi_09_16</t>
  </si>
  <si>
    <t>pi_10_16</t>
  </si>
  <si>
    <t>pi_co_16</t>
  </si>
  <si>
    <t>pi_01_17</t>
  </si>
  <si>
    <t>pi_02_17</t>
  </si>
  <si>
    <t>pi_03_17</t>
  </si>
  <si>
    <t>pi_04_17</t>
  </si>
  <si>
    <t>pi_05_17</t>
  </si>
  <si>
    <t>pi_06_17</t>
  </si>
  <si>
    <t>pi_07_17</t>
  </si>
  <si>
    <t>pi_08_17</t>
  </si>
  <si>
    <t>pi_09_17</t>
  </si>
  <si>
    <t>pi_10_17</t>
  </si>
  <si>
    <t>pi_co_17</t>
  </si>
  <si>
    <t>pi_01_18</t>
  </si>
  <si>
    <t>pi_02_18</t>
  </si>
  <si>
    <t>pi_03_18</t>
  </si>
  <si>
    <t>pi_04_18</t>
  </si>
  <si>
    <t>pi_05_18</t>
  </si>
  <si>
    <t>pi_06_18</t>
  </si>
  <si>
    <t>pi_07_18</t>
  </si>
  <si>
    <t>pi_08_18</t>
  </si>
  <si>
    <t>pi_09_18</t>
  </si>
  <si>
    <t>pi_10_18</t>
  </si>
  <si>
    <t>pi_co_18</t>
  </si>
  <si>
    <t>pi_01_19</t>
  </si>
  <si>
    <t>pi_02_19</t>
  </si>
  <si>
    <t>pi_03_19</t>
  </si>
  <si>
    <t>pi_04_19</t>
  </si>
  <si>
    <t>pi_05_19</t>
  </si>
  <si>
    <t>pi_06_19</t>
  </si>
  <si>
    <t>pi_07_19</t>
  </si>
  <si>
    <t>pi_08_19</t>
  </si>
  <si>
    <t>pi_09_19</t>
  </si>
  <si>
    <t>pi_10_19</t>
  </si>
  <si>
    <t>pi_co_19</t>
  </si>
  <si>
    <t>pi_01_20</t>
  </si>
  <si>
    <t>pi_02_20</t>
  </si>
  <si>
    <t>pi_03_20</t>
  </si>
  <si>
    <t>pi_04_20</t>
  </si>
  <si>
    <t>pi_05_20</t>
  </si>
  <si>
    <t>pi_06_20</t>
  </si>
  <si>
    <t>pi_07_20</t>
  </si>
  <si>
    <t>pi_08_20</t>
  </si>
  <si>
    <t>pi_09_20</t>
  </si>
  <si>
    <t>pi_10_20</t>
  </si>
  <si>
    <t>pi_co_20</t>
  </si>
  <si>
    <t>pi_01_21</t>
  </si>
  <si>
    <t>pi_02_21</t>
  </si>
  <si>
    <t>pi_03_21</t>
  </si>
  <si>
    <t>pi_04_21</t>
  </si>
  <si>
    <t>pi_05_21</t>
  </si>
  <si>
    <t>pi_06_21</t>
  </si>
  <si>
    <t>pi_07_21</t>
  </si>
  <si>
    <t>pi_08_21</t>
  </si>
  <si>
    <t>pi_09_21</t>
  </si>
  <si>
    <t>pi_10_21</t>
  </si>
  <si>
    <t>pi_co_21</t>
  </si>
  <si>
    <t>pi_01_22</t>
  </si>
  <si>
    <t>pi_02_22</t>
  </si>
  <si>
    <t>pi_03_22</t>
  </si>
  <si>
    <t>pi_04_22</t>
  </si>
  <si>
    <t>pi_05_22</t>
  </si>
  <si>
    <t>pi_06_22</t>
  </si>
  <si>
    <t>pi_07_22</t>
  </si>
  <si>
    <t>pi_08_22</t>
  </si>
  <si>
    <t>pi_09_22</t>
  </si>
  <si>
    <t>pi_10_22</t>
  </si>
  <si>
    <t>pi_co_22</t>
  </si>
  <si>
    <t>pi_01_23</t>
  </si>
  <si>
    <t>pi_02_23</t>
  </si>
  <si>
    <t>pi_03_23</t>
  </si>
  <si>
    <t>pi_04_23</t>
  </si>
  <si>
    <t>pi_05_23</t>
  </si>
  <si>
    <t>pi_06_23</t>
  </si>
  <si>
    <t>pi_07_23</t>
  </si>
  <si>
    <t>pi_08_23</t>
  </si>
  <si>
    <t>pi_09_23</t>
  </si>
  <si>
    <t>pi_10_23</t>
  </si>
  <si>
    <t>pi_co_23</t>
  </si>
  <si>
    <t>pi_01_24</t>
  </si>
  <si>
    <t>pi_02_24</t>
  </si>
  <si>
    <t>pi_03_24</t>
  </si>
  <si>
    <t>pi_04_24</t>
  </si>
  <si>
    <t>pi_05_24</t>
  </si>
  <si>
    <t>pi_06_24</t>
  </si>
  <si>
    <t>pi_07_24</t>
  </si>
  <si>
    <t>pi_08_24</t>
  </si>
  <si>
    <t>pi_09_24</t>
  </si>
  <si>
    <t>pi_10_24</t>
  </si>
  <si>
    <t>pi_co_24</t>
  </si>
  <si>
    <t>pi_01_25</t>
  </si>
  <si>
    <t>pi_02_25</t>
  </si>
  <si>
    <t>pi_03_25</t>
  </si>
  <si>
    <t>pi_04_25</t>
  </si>
  <si>
    <t>pi_05_25</t>
  </si>
  <si>
    <t>pi_06_25</t>
  </si>
  <si>
    <t>pi_07_25</t>
  </si>
  <si>
    <t>pi_08_25</t>
  </si>
  <si>
    <t>pi_09_25</t>
  </si>
  <si>
    <t>pi_10_25</t>
  </si>
  <si>
    <t>pi_co_25</t>
  </si>
  <si>
    <t>pi_01_26</t>
  </si>
  <si>
    <t>pi_02_26</t>
  </si>
  <si>
    <t>pi_03_26</t>
  </si>
  <si>
    <t>pi_04_26</t>
  </si>
  <si>
    <t>pi_05_26</t>
  </si>
  <si>
    <t>pi_06_26</t>
  </si>
  <si>
    <t>pi_07_26</t>
  </si>
  <si>
    <t>pi_08_26</t>
  </si>
  <si>
    <t>pi_09_26</t>
  </si>
  <si>
    <t>pi_10_26</t>
  </si>
  <si>
    <t>pi_co_26</t>
  </si>
  <si>
    <t>pi_01_27</t>
  </si>
  <si>
    <t>pi_02_27</t>
  </si>
  <si>
    <t>pi_03_27</t>
  </si>
  <si>
    <t>pi_04_27</t>
  </si>
  <si>
    <t>pi_05_27</t>
  </si>
  <si>
    <t>pi_06_27</t>
  </si>
  <si>
    <t>pi_07_27</t>
  </si>
  <si>
    <t>pi_08_27</t>
  </si>
  <si>
    <t>pi_09_27</t>
  </si>
  <si>
    <t>pi_10_27</t>
  </si>
  <si>
    <t>pi_co_27</t>
  </si>
  <si>
    <t>pi_01_28</t>
  </si>
  <si>
    <t>pi_02_28</t>
  </si>
  <si>
    <t>pi_03_28</t>
  </si>
  <si>
    <t>pi_04_28</t>
  </si>
  <si>
    <t>pi_05_28</t>
  </si>
  <si>
    <t>pi_06_28</t>
  </si>
  <si>
    <t>pi_07_28</t>
  </si>
  <si>
    <t>pi_08_28</t>
  </si>
  <si>
    <t>pi_09_28</t>
  </si>
  <si>
    <t>pi_10_28</t>
  </si>
  <si>
    <t>pi_co_28</t>
  </si>
  <si>
    <t>pi_01_29</t>
  </si>
  <si>
    <t>pi_02_29</t>
  </si>
  <si>
    <t>pi_03_29</t>
  </si>
  <si>
    <t>pi_04_29</t>
  </si>
  <si>
    <t>pi_05_29</t>
  </si>
  <si>
    <t>pi_06_29</t>
  </si>
  <si>
    <t>pi_07_29</t>
  </si>
  <si>
    <t>pi_08_29</t>
  </si>
  <si>
    <t>pi_09_29</t>
  </si>
  <si>
    <t>pi_10_29</t>
  </si>
  <si>
    <t>pi_co_29</t>
  </si>
  <si>
    <t>pi_01_30</t>
  </si>
  <si>
    <t>pi_02_30</t>
  </si>
  <si>
    <t>pi_03_30</t>
  </si>
  <si>
    <t>pi_04_30</t>
  </si>
  <si>
    <t>pi_05_30</t>
  </si>
  <si>
    <t>pi_06_30</t>
  </si>
  <si>
    <t>pi_07_30</t>
  </si>
  <si>
    <t>pi_08_30</t>
  </si>
  <si>
    <t>pi_09_30</t>
  </si>
  <si>
    <t>pi_10_30</t>
  </si>
  <si>
    <t>pi_co_30</t>
  </si>
  <si>
    <t>pi_01_31</t>
  </si>
  <si>
    <t>pi_02_31</t>
  </si>
  <si>
    <t>pi_03_31</t>
  </si>
  <si>
    <t>pi_04_31</t>
  </si>
  <si>
    <t>pi_05_31</t>
  </si>
  <si>
    <t>pi_06_31</t>
  </si>
  <si>
    <t>pi_07_31</t>
  </si>
  <si>
    <t>pi_08_31</t>
  </si>
  <si>
    <t>pi_09_31</t>
  </si>
  <si>
    <t>pi_10_31</t>
  </si>
  <si>
    <t>pi_co_31</t>
  </si>
  <si>
    <t>pi_01_32</t>
  </si>
  <si>
    <t>pi_02_32</t>
  </si>
  <si>
    <t>pi_03_32</t>
  </si>
  <si>
    <t>pi_04_32</t>
  </si>
  <si>
    <t>pi_05_32</t>
  </si>
  <si>
    <t>pi_06_32</t>
  </si>
  <si>
    <t>pi_07_32</t>
  </si>
  <si>
    <t>pi_08_32</t>
  </si>
  <si>
    <t>pi_09_32</t>
  </si>
  <si>
    <t>pi_10_32</t>
  </si>
  <si>
    <t>pi_co_32</t>
  </si>
  <si>
    <t>pi_01_33</t>
  </si>
  <si>
    <t>pi_02_33</t>
  </si>
  <si>
    <t>pi_03_33</t>
  </si>
  <si>
    <t>pi_04_33</t>
  </si>
  <si>
    <t>pi_05_33</t>
  </si>
  <si>
    <t>pi_06_33</t>
  </si>
  <si>
    <t>pi_07_33</t>
  </si>
  <si>
    <t>pi_08_33</t>
  </si>
  <si>
    <t>pi_09_33</t>
  </si>
  <si>
    <t>pi_10_33</t>
  </si>
  <si>
    <t>pi_co_33</t>
  </si>
  <si>
    <t>pi_01_34</t>
  </si>
  <si>
    <t>pi_02_34</t>
  </si>
  <si>
    <t>pi_03_34</t>
  </si>
  <si>
    <t>pi_04_34</t>
  </si>
  <si>
    <t>pi_05_34</t>
  </si>
  <si>
    <t>pi_06_34</t>
  </si>
  <si>
    <t>pi_07_34</t>
  </si>
  <si>
    <t>pi_08_34</t>
  </si>
  <si>
    <t>pi_09_34</t>
  </si>
  <si>
    <t>pi_10_34</t>
  </si>
  <si>
    <t>pi_co_34</t>
  </si>
  <si>
    <t>pi_01_35</t>
  </si>
  <si>
    <t>pi_02_35</t>
  </si>
  <si>
    <t>pi_03_35</t>
  </si>
  <si>
    <t>pi_04_35</t>
  </si>
  <si>
    <t>pi_05_35</t>
  </si>
  <si>
    <t>pi_06_35</t>
  </si>
  <si>
    <t>pi_07_35</t>
  </si>
  <si>
    <t>pi_08_35</t>
  </si>
  <si>
    <t>pi_09_35</t>
  </si>
  <si>
    <t>pi_10_35</t>
  </si>
  <si>
    <t>pi_co_35</t>
  </si>
  <si>
    <t>pi_01_36</t>
  </si>
  <si>
    <t>pi_02_36</t>
  </si>
  <si>
    <t>pi_03_36</t>
  </si>
  <si>
    <t>pi_04_36</t>
  </si>
  <si>
    <t>pi_05_36</t>
  </si>
  <si>
    <t>pi_06_36</t>
  </si>
  <si>
    <t>pi_07_36</t>
  </si>
  <si>
    <t>pi_08_36</t>
  </si>
  <si>
    <t>pi_09_36</t>
  </si>
  <si>
    <t>pi_10_36</t>
  </si>
  <si>
    <t>pi_co_36</t>
  </si>
  <si>
    <t>pi_01_37</t>
  </si>
  <si>
    <t>pi_02_37</t>
  </si>
  <si>
    <t>pi_03_37</t>
  </si>
  <si>
    <t>pi_04_37</t>
  </si>
  <si>
    <t>pi_05_37</t>
  </si>
  <si>
    <t>pi_06_37</t>
  </si>
  <si>
    <t>pi_07_37</t>
  </si>
  <si>
    <t>pi_08_37</t>
  </si>
  <si>
    <t>pi_09_37</t>
  </si>
  <si>
    <t>pi_10_37</t>
  </si>
  <si>
    <t>pi_co_37</t>
  </si>
  <si>
    <t>pi_01_38</t>
  </si>
  <si>
    <t>pi_02_38</t>
  </si>
  <si>
    <t>pi_03_38</t>
  </si>
  <si>
    <t>pi_04_38</t>
  </si>
  <si>
    <t>pi_05_38</t>
  </si>
  <si>
    <t>pi_06_38</t>
  </si>
  <si>
    <t>pi_07_38</t>
  </si>
  <si>
    <t>pi_08_38</t>
  </si>
  <si>
    <t>pi_09_38</t>
  </si>
  <si>
    <t>pi_10_38</t>
  </si>
  <si>
    <t>pi_co_38</t>
  </si>
  <si>
    <t>pi_01_39</t>
  </si>
  <si>
    <t>pi_02_39</t>
  </si>
  <si>
    <t>pi_03_39</t>
  </si>
  <si>
    <t>pi_04_39</t>
  </si>
  <si>
    <t>pi_05_39</t>
  </si>
  <si>
    <t>pi_06_39</t>
  </si>
  <si>
    <t>pi_07_39</t>
  </si>
  <si>
    <t>pi_08_39</t>
  </si>
  <si>
    <t>pi_09_39</t>
  </si>
  <si>
    <t>pi_10_39</t>
  </si>
  <si>
    <t>pi_co_39</t>
  </si>
  <si>
    <t>pi_01_40</t>
  </si>
  <si>
    <t>pi_02_40</t>
  </si>
  <si>
    <t>pi_03_40</t>
  </si>
  <si>
    <t>pi_04_40</t>
  </si>
  <si>
    <t>pi_05_40</t>
  </si>
  <si>
    <t>pi_06_40</t>
  </si>
  <si>
    <t>pi_07_40</t>
  </si>
  <si>
    <t>pi_08_40</t>
  </si>
  <si>
    <t>pi_09_40</t>
  </si>
  <si>
    <t>pi_10_40</t>
  </si>
  <si>
    <t>pi_co_40</t>
  </si>
  <si>
    <t>pi_01_41</t>
  </si>
  <si>
    <t>pi_02_41</t>
  </si>
  <si>
    <t>pi_03_41</t>
  </si>
  <si>
    <t>pi_04_41</t>
  </si>
  <si>
    <t>pi_05_41</t>
  </si>
  <si>
    <t>pi_06_41</t>
  </si>
  <si>
    <t>pi_07_41</t>
  </si>
  <si>
    <t>pi_08_41</t>
  </si>
  <si>
    <t>pi_09_41</t>
  </si>
  <si>
    <t>pi_10_41</t>
  </si>
  <si>
    <t>pi_co_41</t>
  </si>
  <si>
    <t>pi_01_42</t>
  </si>
  <si>
    <t>pi_02_42</t>
  </si>
  <si>
    <t>pi_03_42</t>
  </si>
  <si>
    <t>pi_04_42</t>
  </si>
  <si>
    <t>pi_05_42</t>
  </si>
  <si>
    <t>pi_06_42</t>
  </si>
  <si>
    <t>pi_07_42</t>
  </si>
  <si>
    <t>pi_08_42</t>
  </si>
  <si>
    <t>pi_09_42</t>
  </si>
  <si>
    <t>pi_10_42</t>
  </si>
  <si>
    <t>pi_co_42</t>
  </si>
  <si>
    <t>pi_01_43</t>
  </si>
  <si>
    <t>pi_02_43</t>
  </si>
  <si>
    <t>pi_03_43</t>
  </si>
  <si>
    <t>pi_04_43</t>
  </si>
  <si>
    <t>pi_05_43</t>
  </si>
  <si>
    <t>pi_06_43</t>
  </si>
  <si>
    <t>pi_07_43</t>
  </si>
  <si>
    <t>pi_08_43</t>
  </si>
  <si>
    <t>pi_09_43</t>
  </si>
  <si>
    <t>pi_10_43</t>
  </si>
  <si>
    <t>pi_co_43</t>
  </si>
  <si>
    <t>pi_01_44</t>
  </si>
  <si>
    <t>pi_02_44</t>
  </si>
  <si>
    <t>pi_03_44</t>
  </si>
  <si>
    <t>pi_04_44</t>
  </si>
  <si>
    <t>pi_05_44</t>
  </si>
  <si>
    <t>pi_06_44</t>
  </si>
  <si>
    <t>pi_07_44</t>
  </si>
  <si>
    <t>pi_08_44</t>
  </si>
  <si>
    <t>pi_09_44</t>
  </si>
  <si>
    <t>pi_10_44</t>
  </si>
  <si>
    <t>pi_co_44</t>
  </si>
  <si>
    <t>pi_01_45</t>
  </si>
  <si>
    <t>pi_02_45</t>
  </si>
  <si>
    <t>pi_03_45</t>
  </si>
  <si>
    <t>pi_04_45</t>
  </si>
  <si>
    <t>pi_05_45</t>
  </si>
  <si>
    <t>pi_06_45</t>
  </si>
  <si>
    <t>pi_07_45</t>
  </si>
  <si>
    <t>pi_08_45</t>
  </si>
  <si>
    <t>pi_09_45</t>
  </si>
  <si>
    <t>pi_10_45</t>
  </si>
  <si>
    <t>pi_co_45</t>
  </si>
  <si>
    <t>pi_01_46</t>
  </si>
  <si>
    <t>pi_02_46</t>
  </si>
  <si>
    <t>pi_03_46</t>
  </si>
  <si>
    <t>pi_04_46</t>
  </si>
  <si>
    <t>pi_05_46</t>
  </si>
  <si>
    <t>pi_06_46</t>
  </si>
  <si>
    <t>pi_07_46</t>
  </si>
  <si>
    <t>pi_08_46</t>
  </si>
  <si>
    <t>pi_09_46</t>
  </si>
  <si>
    <t>pi_10_46</t>
  </si>
  <si>
    <t>pi_co_46</t>
  </si>
  <si>
    <t>pi_01_47</t>
  </si>
  <si>
    <t>pi_02_47</t>
  </si>
  <si>
    <t>pi_03_47</t>
  </si>
  <si>
    <t>pi_04_47</t>
  </si>
  <si>
    <t>pi_05_47</t>
  </si>
  <si>
    <t>pi_06_47</t>
  </si>
  <si>
    <t>pi_07_47</t>
  </si>
  <si>
    <t>pi_08_47</t>
  </si>
  <si>
    <t>pi_09_47</t>
  </si>
  <si>
    <t>pi_10_47</t>
  </si>
  <si>
    <t>pi_co_47</t>
  </si>
  <si>
    <t>pi_01_48</t>
  </si>
  <si>
    <t>pi_02_48</t>
  </si>
  <si>
    <t>pi_03_48</t>
  </si>
  <si>
    <t>pi_04_48</t>
  </si>
  <si>
    <t>pi_05_48</t>
  </si>
  <si>
    <t>pi_06_48</t>
  </si>
  <si>
    <t>pi_07_48</t>
  </si>
  <si>
    <t>pi_08_48</t>
  </si>
  <si>
    <t>pi_09_48</t>
  </si>
  <si>
    <t>pi_10_48</t>
  </si>
  <si>
    <t>pi_co_48</t>
  </si>
  <si>
    <t>pi_01_49</t>
  </si>
  <si>
    <t>pi_02_49</t>
  </si>
  <si>
    <t>pi_03_49</t>
  </si>
  <si>
    <t>pi_04_49</t>
  </si>
  <si>
    <t>pi_05_49</t>
  </si>
  <si>
    <t>pi_06_49</t>
  </si>
  <si>
    <t>pi_07_49</t>
  </si>
  <si>
    <t>pi_08_49</t>
  </si>
  <si>
    <t>pi_09_49</t>
  </si>
  <si>
    <t>pi_10_49</t>
  </si>
  <si>
    <t>pi_co_49</t>
  </si>
  <si>
    <t>pi_01_50</t>
  </si>
  <si>
    <t>pi_02_50</t>
  </si>
  <si>
    <t>pi_03_50</t>
  </si>
  <si>
    <t>pi_04_50</t>
  </si>
  <si>
    <t>pi_05_50</t>
  </si>
  <si>
    <t>pi_06_50</t>
  </si>
  <si>
    <t>pi_07_50</t>
  </si>
  <si>
    <t>pi_08_50</t>
  </si>
  <si>
    <t>pi_09_50</t>
  </si>
  <si>
    <t>pi_10_50</t>
  </si>
  <si>
    <t>pi_co_50</t>
  </si>
  <si>
    <t>pi_01_51</t>
  </si>
  <si>
    <t>pi_02_51</t>
  </si>
  <si>
    <t>pi_03_51</t>
  </si>
  <si>
    <t>pi_04_51</t>
  </si>
  <si>
    <t>pi_05_51</t>
  </si>
  <si>
    <t>pi_06_51</t>
  </si>
  <si>
    <t>pi_07_51</t>
  </si>
  <si>
    <t>pi_08_51</t>
  </si>
  <si>
    <t>pi_09_51</t>
  </si>
  <si>
    <t>pi_10_51</t>
  </si>
  <si>
    <t>pi_co_51</t>
  </si>
  <si>
    <t>pi_01_52</t>
  </si>
  <si>
    <t>pi_02_52</t>
  </si>
  <si>
    <t>pi_03_52</t>
  </si>
  <si>
    <t>pi_04_52</t>
  </si>
  <si>
    <t>pi_05_52</t>
  </si>
  <si>
    <t>pi_06_52</t>
  </si>
  <si>
    <t>pi_07_52</t>
  </si>
  <si>
    <t>pi_08_52</t>
  </si>
  <si>
    <t>pi_09_52</t>
  </si>
  <si>
    <t>pi_10_52</t>
  </si>
  <si>
    <t>pi_co_52</t>
  </si>
  <si>
    <t>pi_01_53</t>
  </si>
  <si>
    <t>pi_02_53</t>
  </si>
  <si>
    <t>pi_03_53</t>
  </si>
  <si>
    <t>pi_04_53</t>
  </si>
  <si>
    <t>pi_05_53</t>
  </si>
  <si>
    <t>pi_06_53</t>
  </si>
  <si>
    <t>pi_07_53</t>
  </si>
  <si>
    <t>pi_08_53</t>
  </si>
  <si>
    <t>pi_09_53</t>
  </si>
  <si>
    <t>pi_10_53</t>
  </si>
  <si>
    <t>pi_co_53</t>
  </si>
  <si>
    <t>pi_01_54</t>
  </si>
  <si>
    <t>pi_02_54</t>
  </si>
  <si>
    <t>pi_03_54</t>
  </si>
  <si>
    <t>pi_04_54</t>
  </si>
  <si>
    <t>pi_05_54</t>
  </si>
  <si>
    <t>pi_06_54</t>
  </si>
  <si>
    <t>pi_07_54</t>
  </si>
  <si>
    <t>pi_08_54</t>
  </si>
  <si>
    <t>pi_09_54</t>
  </si>
  <si>
    <t>pi_10_54</t>
  </si>
  <si>
    <t>pi_co_54</t>
  </si>
  <si>
    <t>pi_01_55</t>
  </si>
  <si>
    <t>pi_02_55</t>
  </si>
  <si>
    <t>pi_03_55</t>
  </si>
  <si>
    <t>pi_04_55</t>
  </si>
  <si>
    <t>pi_05_55</t>
  </si>
  <si>
    <t>pi_06_55</t>
  </si>
  <si>
    <t>pi_07_55</t>
  </si>
  <si>
    <t>pi_08_55</t>
  </si>
  <si>
    <t>pi_09_55</t>
  </si>
  <si>
    <t>pi_10_55</t>
  </si>
  <si>
    <t>pi_co_55</t>
  </si>
  <si>
    <t>pi_01_56</t>
  </si>
  <si>
    <t>pi_02_56</t>
  </si>
  <si>
    <t>pi_03_56</t>
  </si>
  <si>
    <t>pi_04_56</t>
  </si>
  <si>
    <t>pi_05_56</t>
  </si>
  <si>
    <t>pi_06_56</t>
  </si>
  <si>
    <t>pi_07_56</t>
  </si>
  <si>
    <t>pi_08_56</t>
  </si>
  <si>
    <t>pi_09_56</t>
  </si>
  <si>
    <t>pi_10_56</t>
  </si>
  <si>
    <t>pi_co_56</t>
  </si>
  <si>
    <t>pi_01_57</t>
  </si>
  <si>
    <t>pi_02_57</t>
  </si>
  <si>
    <t>pi_03_57</t>
  </si>
  <si>
    <t>pi_04_57</t>
  </si>
  <si>
    <t>pi_05_57</t>
  </si>
  <si>
    <t>pi_06_57</t>
  </si>
  <si>
    <t>pi_07_57</t>
  </si>
  <si>
    <t>pi_08_57</t>
  </si>
  <si>
    <t>pi_09_57</t>
  </si>
  <si>
    <t>pi_10_57</t>
  </si>
  <si>
    <t>pi_co_57</t>
  </si>
  <si>
    <t>pi_01_58</t>
  </si>
  <si>
    <t>pi_02_58</t>
  </si>
  <si>
    <t>pi_03_58</t>
  </si>
  <si>
    <t>pi_04_58</t>
  </si>
  <si>
    <t>pi_05_58</t>
  </si>
  <si>
    <t>pi_06_58</t>
  </si>
  <si>
    <t>pi_07_58</t>
  </si>
  <si>
    <t>pi_08_58</t>
  </si>
  <si>
    <t>pi_09_58</t>
  </si>
  <si>
    <t>pi_10_58</t>
  </si>
  <si>
    <t>pi_co_58</t>
  </si>
  <si>
    <t>pi_01_59</t>
  </si>
  <si>
    <t>pi_02_59</t>
  </si>
  <si>
    <t>pi_03_59</t>
  </si>
  <si>
    <t>pi_04_59</t>
  </si>
  <si>
    <t>pi_05_59</t>
  </si>
  <si>
    <t>pi_06_59</t>
  </si>
  <si>
    <t>pi_07_59</t>
  </si>
  <si>
    <t>pi_08_59</t>
  </si>
  <si>
    <t>pi_09_59</t>
  </si>
  <si>
    <t>pi_10_59</t>
  </si>
  <si>
    <t>pi_co_59</t>
  </si>
  <si>
    <t>pi_01_60</t>
  </si>
  <si>
    <t>pi_02_60</t>
  </si>
  <si>
    <t>pi_03_60</t>
  </si>
  <si>
    <t>pi_04_60</t>
  </si>
  <si>
    <t>pi_05_60</t>
  </si>
  <si>
    <t>pi_06_60</t>
  </si>
  <si>
    <t>pi_07_60</t>
  </si>
  <si>
    <t>pi_08_60</t>
  </si>
  <si>
    <t>pi_09_60</t>
  </si>
  <si>
    <t>pi_10_60</t>
  </si>
  <si>
    <t>pi_co_60</t>
  </si>
  <si>
    <t>pi_01_61</t>
  </si>
  <si>
    <t>pi_02_61</t>
  </si>
  <si>
    <t>pi_03_61</t>
  </si>
  <si>
    <t>pi_04_61</t>
  </si>
  <si>
    <t>pi_05_61</t>
  </si>
  <si>
    <t>pi_06_61</t>
  </si>
  <si>
    <t>pi_07_61</t>
  </si>
  <si>
    <t>pi_08_61</t>
  </si>
  <si>
    <t>pi_09_61</t>
  </si>
  <si>
    <t>pi_10_61</t>
  </si>
  <si>
    <t>pi_co_61</t>
  </si>
  <si>
    <t>pi_01_62</t>
  </si>
  <si>
    <t>pi_02_62</t>
  </si>
  <si>
    <t>pi_03_62</t>
  </si>
  <si>
    <t>pi_04_62</t>
  </si>
  <si>
    <t>pi_05_62</t>
  </si>
  <si>
    <t>pi_06_62</t>
  </si>
  <si>
    <t>pi_07_62</t>
  </si>
  <si>
    <t>pi_08_62</t>
  </si>
  <si>
    <t>pi_09_62</t>
  </si>
  <si>
    <t>pi_10_62</t>
  </si>
  <si>
    <t>pi_co_62</t>
  </si>
  <si>
    <t>pi_01_63</t>
  </si>
  <si>
    <t>pi_02_63</t>
  </si>
  <si>
    <t>pi_03_63</t>
  </si>
  <si>
    <t>pi_04_63</t>
  </si>
  <si>
    <t>pi_05_63</t>
  </si>
  <si>
    <t>pi_06_63</t>
  </si>
  <si>
    <t>pi_07_63</t>
  </si>
  <si>
    <t>pi_08_63</t>
  </si>
  <si>
    <t>pi_09_63</t>
  </si>
  <si>
    <t>pi_10_63</t>
  </si>
  <si>
    <t>pi_co_63</t>
  </si>
  <si>
    <t>pi_01_64</t>
  </si>
  <si>
    <t>pi_02_64</t>
  </si>
  <si>
    <t>pi_03_64</t>
  </si>
  <si>
    <t>pi_04_64</t>
  </si>
  <si>
    <t>pi_05_64</t>
  </si>
  <si>
    <t>pi_06_64</t>
  </si>
  <si>
    <t>pi_07_64</t>
  </si>
  <si>
    <t>pi_08_64</t>
  </si>
  <si>
    <t>pi_09_64</t>
  </si>
  <si>
    <t>pi_10_64</t>
  </si>
  <si>
    <t>pi_co_64</t>
  </si>
  <si>
    <t>pi_01_65</t>
  </si>
  <si>
    <t>pi_02_65</t>
  </si>
  <si>
    <t>pi_03_65</t>
  </si>
  <si>
    <t>pi_04_65</t>
  </si>
  <si>
    <t>pi_05_65</t>
  </si>
  <si>
    <t>pi_06_65</t>
  </si>
  <si>
    <t>pi_07_65</t>
  </si>
  <si>
    <t>pi_08_65</t>
  </si>
  <si>
    <t>pi_09_65</t>
  </si>
  <si>
    <t>pi_10_65</t>
  </si>
  <si>
    <t>pi_co_65</t>
  </si>
  <si>
    <t>pi_01_66</t>
  </si>
  <si>
    <t>pi_02_66</t>
  </si>
  <si>
    <t>pi_03_66</t>
  </si>
  <si>
    <t>pi_04_66</t>
  </si>
  <si>
    <t>pi_05_66</t>
  </si>
  <si>
    <t>pi_06_66</t>
  </si>
  <si>
    <t>pi_07_66</t>
  </si>
  <si>
    <t>pi_08_66</t>
  </si>
  <si>
    <t>pi_09_66</t>
  </si>
  <si>
    <t>pi_10_66</t>
  </si>
  <si>
    <t>pi_co_66</t>
  </si>
  <si>
    <t>pi_01_67</t>
  </si>
  <si>
    <t>pi_02_67</t>
  </si>
  <si>
    <t>pi_03_67</t>
  </si>
  <si>
    <t>pi_04_67</t>
  </si>
  <si>
    <t>pi_05_67</t>
  </si>
  <si>
    <t>pi_06_67</t>
  </si>
  <si>
    <t>pi_07_67</t>
  </si>
  <si>
    <t>pi_08_67</t>
  </si>
  <si>
    <t>pi_09_67</t>
  </si>
  <si>
    <t>pi_10_67</t>
  </si>
  <si>
    <t>pi_co_67</t>
  </si>
  <si>
    <t>pi_01_68</t>
  </si>
  <si>
    <t>pi_02_68</t>
  </si>
  <si>
    <t>pi_03_68</t>
  </si>
  <si>
    <t>pi_04_68</t>
  </si>
  <si>
    <t>pi_05_68</t>
  </si>
  <si>
    <t>pi_06_68</t>
  </si>
  <si>
    <t>pi_07_68</t>
  </si>
  <si>
    <t>pi_08_68</t>
  </si>
  <si>
    <t>pi_09_68</t>
  </si>
  <si>
    <t>pi_10_68</t>
  </si>
  <si>
    <t>pi_co_68</t>
  </si>
  <si>
    <t>pi_01_69</t>
  </si>
  <si>
    <t>pi_02_69</t>
  </si>
  <si>
    <t>pi_03_69</t>
  </si>
  <si>
    <t>pi_04_69</t>
  </si>
  <si>
    <t>pi_05_69</t>
  </si>
  <si>
    <t>pi_06_69</t>
  </si>
  <si>
    <t>pi_07_69</t>
  </si>
  <si>
    <t>pi_08_69</t>
  </si>
  <si>
    <t>pi_09_69</t>
  </si>
  <si>
    <t>pi_10_69</t>
  </si>
  <si>
    <t>pi_co_69</t>
  </si>
  <si>
    <t>pi_01_70</t>
  </si>
  <si>
    <t>pi_02_70</t>
  </si>
  <si>
    <t>pi_03_70</t>
  </si>
  <si>
    <t>pi_04_70</t>
  </si>
  <si>
    <t>pi_05_70</t>
  </si>
  <si>
    <t>pi_06_70</t>
  </si>
  <si>
    <t>pi_07_70</t>
  </si>
  <si>
    <t>pi_08_70</t>
  </si>
  <si>
    <t>pi_09_70</t>
  </si>
  <si>
    <t>pi_10_70</t>
  </si>
  <si>
    <t>pi_co_70</t>
  </si>
  <si>
    <t>pi_01_71</t>
  </si>
  <si>
    <t>pi_02_71</t>
  </si>
  <si>
    <t>pi_03_71</t>
  </si>
  <si>
    <t>pi_04_71</t>
  </si>
  <si>
    <t>pi_05_71</t>
  </si>
  <si>
    <t>pi_06_71</t>
  </si>
  <si>
    <t>pi_07_71</t>
  </si>
  <si>
    <t>pi_08_71</t>
  </si>
  <si>
    <t>pi_09_71</t>
  </si>
  <si>
    <t>pi_10_71</t>
  </si>
  <si>
    <t>pi_co_71</t>
  </si>
  <si>
    <t>pi_01_72</t>
  </si>
  <si>
    <t>pi_02_72</t>
  </si>
  <si>
    <t>pi_03_72</t>
  </si>
  <si>
    <t>pi_04_72</t>
  </si>
  <si>
    <t>pi_05_72</t>
  </si>
  <si>
    <t>pi_06_72</t>
  </si>
  <si>
    <t>pi_07_72</t>
  </si>
  <si>
    <t>pi_08_72</t>
  </si>
  <si>
    <t>pi_09_72</t>
  </si>
  <si>
    <t>pi_10_72</t>
  </si>
  <si>
    <t>pi_co_72</t>
  </si>
  <si>
    <t>pi_01_73</t>
  </si>
  <si>
    <t>pi_02_73</t>
  </si>
  <si>
    <t>pi_03_73</t>
  </si>
  <si>
    <t>pi_04_73</t>
  </si>
  <si>
    <t>pi_05_73</t>
  </si>
  <si>
    <t>pi_06_73</t>
  </si>
  <si>
    <t>pi_07_73</t>
  </si>
  <si>
    <t>pi_08_73</t>
  </si>
  <si>
    <t>pi_09_73</t>
  </si>
  <si>
    <t>pi_10_73</t>
  </si>
  <si>
    <t>pi_co_73</t>
  </si>
  <si>
    <t>pi_01_74</t>
  </si>
  <si>
    <t>pi_02_74</t>
  </si>
  <si>
    <t>pi_03_74</t>
  </si>
  <si>
    <t>pi_04_74</t>
  </si>
  <si>
    <t>pi_05_74</t>
  </si>
  <si>
    <t>pi_06_74</t>
  </si>
  <si>
    <t>pi_07_74</t>
  </si>
  <si>
    <t>pi_08_74</t>
  </si>
  <si>
    <t>pi_09_74</t>
  </si>
  <si>
    <t>pi_10_74</t>
  </si>
  <si>
    <t>pi_co_74</t>
  </si>
  <si>
    <t>pi_01_75</t>
  </si>
  <si>
    <t>pi_02_75</t>
  </si>
  <si>
    <t>pi_03_75</t>
  </si>
  <si>
    <t>pi_04_75</t>
  </si>
  <si>
    <t>pi_05_75</t>
  </si>
  <si>
    <t>pi_06_75</t>
  </si>
  <si>
    <t>pi_07_75</t>
  </si>
  <si>
    <t>pi_08_75</t>
  </si>
  <si>
    <t>pi_09_75</t>
  </si>
  <si>
    <t>pi_10_75</t>
  </si>
  <si>
    <t>pi_co_75</t>
  </si>
  <si>
    <t>pi_01_76</t>
  </si>
  <si>
    <t>pi_02_76</t>
  </si>
  <si>
    <t>pi_03_76</t>
  </si>
  <si>
    <t>pi_04_76</t>
  </si>
  <si>
    <t>pi_05_76</t>
  </si>
  <si>
    <t>pi_06_76</t>
  </si>
  <si>
    <t>pi_07_76</t>
  </si>
  <si>
    <t>pi_08_76</t>
  </si>
  <si>
    <t>pi_09_76</t>
  </si>
  <si>
    <t>pi_10_76</t>
  </si>
  <si>
    <t>pi_co_76</t>
  </si>
  <si>
    <t>pi_01_77</t>
  </si>
  <si>
    <t>pi_02_77</t>
  </si>
  <si>
    <t>pi_03_77</t>
  </si>
  <si>
    <t>pi_04_77</t>
  </si>
  <si>
    <t>pi_05_77</t>
  </si>
  <si>
    <t>pi_06_77</t>
  </si>
  <si>
    <t>pi_07_77</t>
  </si>
  <si>
    <t>pi_08_77</t>
  </si>
  <si>
    <t>pi_09_77</t>
  </si>
  <si>
    <t>pi_10_77</t>
  </si>
  <si>
    <t>pi_co_77</t>
  </si>
  <si>
    <t>pi_01_78</t>
  </si>
  <si>
    <t>pi_02_78</t>
  </si>
  <si>
    <t>pi_03_78</t>
  </si>
  <si>
    <t>pi_04_78</t>
  </si>
  <si>
    <t>pi_05_78</t>
  </si>
  <si>
    <t>pi_06_78</t>
  </si>
  <si>
    <t>pi_07_78</t>
  </si>
  <si>
    <t>pi_08_78</t>
  </si>
  <si>
    <t>pi_09_78</t>
  </si>
  <si>
    <t>pi_10_78</t>
  </si>
  <si>
    <t>pi_co_78</t>
  </si>
  <si>
    <t>pi_01_79</t>
  </si>
  <si>
    <t>pi_02_79</t>
  </si>
  <si>
    <t>pi_03_79</t>
  </si>
  <si>
    <t>pi_04_79</t>
  </si>
  <si>
    <t>pi_05_79</t>
  </si>
  <si>
    <t>pi_06_79</t>
  </si>
  <si>
    <t>pi_07_79</t>
  </si>
  <si>
    <t>pi_08_79</t>
  </si>
  <si>
    <t>pi_09_79</t>
  </si>
  <si>
    <t>pi_10_79</t>
  </si>
  <si>
    <t>pi_co_79</t>
  </si>
  <si>
    <t>pi_01_80</t>
  </si>
  <si>
    <t>pi_02_80</t>
  </si>
  <si>
    <t>pi_03_80</t>
  </si>
  <si>
    <t>pi_04_80</t>
  </si>
  <si>
    <t>pi_05_80</t>
  </si>
  <si>
    <t>pi_06_80</t>
  </si>
  <si>
    <t>pi_07_80</t>
  </si>
  <si>
    <t>pi_08_80</t>
  </si>
  <si>
    <t>pi_09_80</t>
  </si>
  <si>
    <t>pi_10_80</t>
  </si>
  <si>
    <t>pi_co_80</t>
  </si>
  <si>
    <t>pi_01_81</t>
  </si>
  <si>
    <t>pi_02_81</t>
  </si>
  <si>
    <t>pi_03_81</t>
  </si>
  <si>
    <t>pi_04_81</t>
  </si>
  <si>
    <t>pi_05_81</t>
  </si>
  <si>
    <t>pi_06_81</t>
  </si>
  <si>
    <t>pi_07_81</t>
  </si>
  <si>
    <t>pi_08_81</t>
  </si>
  <si>
    <t>pi_09_81</t>
  </si>
  <si>
    <t>pi_10_81</t>
  </si>
  <si>
    <t>pi_co_81</t>
  </si>
  <si>
    <t>pi_01_82</t>
  </si>
  <si>
    <t>pi_02_82</t>
  </si>
  <si>
    <t>pi_03_82</t>
  </si>
  <si>
    <t>pi_04_82</t>
  </si>
  <si>
    <t>pi_05_82</t>
  </si>
  <si>
    <t>pi_06_82</t>
  </si>
  <si>
    <t>pi_07_82</t>
  </si>
  <si>
    <t>pi_08_82</t>
  </si>
  <si>
    <t>pi_09_82</t>
  </si>
  <si>
    <t>pi_10_82</t>
  </si>
  <si>
    <t>pi_co_82</t>
  </si>
  <si>
    <t>pi_01_83</t>
  </si>
  <si>
    <t>pi_02_83</t>
  </si>
  <si>
    <t>pi_03_83</t>
  </si>
  <si>
    <t>pi_04_83</t>
  </si>
  <si>
    <t>pi_05_83</t>
  </si>
  <si>
    <t>pi_06_83</t>
  </si>
  <si>
    <t>pi_07_83</t>
  </si>
  <si>
    <t>pi_08_83</t>
  </si>
  <si>
    <t>pi_09_83</t>
  </si>
  <si>
    <t>pi_10_83</t>
  </si>
  <si>
    <t>pi_co_83</t>
  </si>
  <si>
    <t>pi_01_84</t>
  </si>
  <si>
    <t>pi_02_84</t>
  </si>
  <si>
    <t>pi_03_84</t>
  </si>
  <si>
    <t>pi_04_84</t>
  </si>
  <si>
    <t>pi_05_84</t>
  </si>
  <si>
    <t>pi_06_84</t>
  </si>
  <si>
    <t>pi_07_84</t>
  </si>
  <si>
    <t>pi_08_84</t>
  </si>
  <si>
    <t>pi_09_84</t>
  </si>
  <si>
    <t>pi_10_84</t>
  </si>
  <si>
    <t>pi_co_84</t>
  </si>
  <si>
    <t>pi_01_85</t>
  </si>
  <si>
    <t>pi_02_85</t>
  </si>
  <si>
    <t>pi_03_85</t>
  </si>
  <si>
    <t>pi_04_85</t>
  </si>
  <si>
    <t>pi_05_85</t>
  </si>
  <si>
    <t>pi_06_85</t>
  </si>
  <si>
    <t>pi_07_85</t>
  </si>
  <si>
    <t>pi_08_85</t>
  </si>
  <si>
    <t>pi_09_85</t>
  </si>
  <si>
    <t>pi_10_85</t>
  </si>
  <si>
    <t>pi_co_85</t>
  </si>
  <si>
    <t>pi_01_86</t>
  </si>
  <si>
    <t>pi_02_86</t>
  </si>
  <si>
    <t>pi_03_86</t>
  </si>
  <si>
    <t>pi_04_86</t>
  </si>
  <si>
    <t>pi_05_86</t>
  </si>
  <si>
    <t>pi_06_86</t>
  </si>
  <si>
    <t>pi_07_86</t>
  </si>
  <si>
    <t>pi_08_86</t>
  </si>
  <si>
    <t>pi_09_86</t>
  </si>
  <si>
    <t>pi_10_86</t>
  </si>
  <si>
    <t>pi_co_86</t>
  </si>
  <si>
    <t>pi_01_87</t>
  </si>
  <si>
    <t>pi_02_87</t>
  </si>
  <si>
    <t>pi_03_87</t>
  </si>
  <si>
    <t>pi_04_87</t>
  </si>
  <si>
    <t>pi_05_87</t>
  </si>
  <si>
    <t>pi_06_87</t>
  </si>
  <si>
    <t>pi_07_87</t>
  </si>
  <si>
    <t>pi_08_87</t>
  </si>
  <si>
    <t>pi_09_87</t>
  </si>
  <si>
    <t>pi_10_87</t>
  </si>
  <si>
    <t>pi_co_87</t>
  </si>
  <si>
    <t>pi_01_88</t>
  </si>
  <si>
    <t>pi_02_88</t>
  </si>
  <si>
    <t>pi_03_88</t>
  </si>
  <si>
    <t>pi_04_88</t>
  </si>
  <si>
    <t>pi_05_88</t>
  </si>
  <si>
    <t>pi_06_88</t>
  </si>
  <si>
    <t>pi_07_88</t>
  </si>
  <si>
    <t>pi_08_88</t>
  </si>
  <si>
    <t>pi_09_88</t>
  </si>
  <si>
    <t>pi_10_88</t>
  </si>
  <si>
    <t>pi_co_88</t>
  </si>
  <si>
    <t>pi_01_89</t>
  </si>
  <si>
    <t>pi_02_89</t>
  </si>
  <si>
    <t>pi_03_89</t>
  </si>
  <si>
    <t>pi_04_89</t>
  </si>
  <si>
    <t>pi_05_89</t>
  </si>
  <si>
    <t>pi_06_89</t>
  </si>
  <si>
    <t>pi_07_89</t>
  </si>
  <si>
    <t>pi_08_89</t>
  </si>
  <si>
    <t>pi_09_89</t>
  </si>
  <si>
    <t>pi_10_89</t>
  </si>
  <si>
    <t>pi_co_89</t>
  </si>
  <si>
    <t>pi_01_90</t>
  </si>
  <si>
    <t>pi_02_90</t>
  </si>
  <si>
    <t>pi_03_90</t>
  </si>
  <si>
    <t>pi_04_90</t>
  </si>
  <si>
    <t>pi_05_90</t>
  </si>
  <si>
    <t>pi_06_90</t>
  </si>
  <si>
    <t>pi_07_90</t>
  </si>
  <si>
    <t>pi_08_90</t>
  </si>
  <si>
    <t>pi_09_90</t>
  </si>
  <si>
    <t>pi_10_90</t>
  </si>
  <si>
    <t>pi_co_90</t>
  </si>
  <si>
    <t>pi_01_91</t>
  </si>
  <si>
    <t>pi_02_91</t>
  </si>
  <si>
    <t>pi_03_91</t>
  </si>
  <si>
    <t>pi_04_91</t>
  </si>
  <si>
    <t>pi_05_91</t>
  </si>
  <si>
    <t>pi_06_91</t>
  </si>
  <si>
    <t>pi_07_91</t>
  </si>
  <si>
    <t>pi_08_91</t>
  </si>
  <si>
    <t>pi_09_91</t>
  </si>
  <si>
    <t>pi_10_91</t>
  </si>
  <si>
    <t>pi_co_91</t>
  </si>
  <si>
    <t>pi_01_92</t>
  </si>
  <si>
    <t>pi_02_92</t>
  </si>
  <si>
    <t>pi_03_92</t>
  </si>
  <si>
    <t>pi_04_92</t>
  </si>
  <si>
    <t>pi_05_92</t>
  </si>
  <si>
    <t>pi_06_92</t>
  </si>
  <si>
    <t>pi_07_92</t>
  </si>
  <si>
    <t>pi_08_92</t>
  </si>
  <si>
    <t>pi_09_92</t>
  </si>
  <si>
    <t>pi_10_92</t>
  </si>
  <si>
    <t>pi_co_92</t>
  </si>
  <si>
    <t>pi_01_93</t>
  </si>
  <si>
    <t>pi_02_93</t>
  </si>
  <si>
    <t>pi_03_93</t>
  </si>
  <si>
    <t>pi_04_93</t>
  </si>
  <si>
    <t>pi_05_93</t>
  </si>
  <si>
    <t>pi_06_93</t>
  </si>
  <si>
    <t>pi_07_93</t>
  </si>
  <si>
    <t>pi_08_93</t>
  </si>
  <si>
    <t>pi_09_93</t>
  </si>
  <si>
    <t>pi_10_93</t>
  </si>
  <si>
    <t>pi_co_93</t>
  </si>
  <si>
    <t>pi_01_94</t>
  </si>
  <si>
    <t>pi_02_94</t>
  </si>
  <si>
    <t>pi_03_94</t>
  </si>
  <si>
    <t>pi_04_94</t>
  </si>
  <si>
    <t>pi_05_94</t>
  </si>
  <si>
    <t>pi_06_94</t>
  </si>
  <si>
    <t>pi_07_94</t>
  </si>
  <si>
    <t>pi_08_94</t>
  </si>
  <si>
    <t>pi_09_94</t>
  </si>
  <si>
    <t>pi_10_94</t>
  </si>
  <si>
    <t>pi_co_94</t>
  </si>
  <si>
    <t>pi_01_95</t>
  </si>
  <si>
    <t>pi_02_95</t>
  </si>
  <si>
    <t>pi_03_95</t>
  </si>
  <si>
    <t>pi_04_95</t>
  </si>
  <si>
    <t>pi_05_95</t>
  </si>
  <si>
    <t>pi_06_95</t>
  </si>
  <si>
    <t>pi_07_95</t>
  </si>
  <si>
    <t>pi_08_95</t>
  </si>
  <si>
    <t>pi_09_95</t>
  </si>
  <si>
    <t>pi_10_95</t>
  </si>
  <si>
    <t>pi_co_95</t>
  </si>
  <si>
    <t>pi_01_96</t>
  </si>
  <si>
    <t>pi_02_96</t>
  </si>
  <si>
    <t>pi_03_96</t>
  </si>
  <si>
    <t>pi_04_96</t>
  </si>
  <si>
    <t>pi_05_96</t>
  </si>
  <si>
    <t>pi_06_96</t>
  </si>
  <si>
    <t>pi_07_96</t>
  </si>
  <si>
    <t>pi_08_96</t>
  </si>
  <si>
    <t>pi_09_96</t>
  </si>
  <si>
    <t>pi_10_96</t>
  </si>
  <si>
    <t>pi_co_96</t>
  </si>
  <si>
    <t>pi_01_97</t>
  </si>
  <si>
    <t>pi_02_97</t>
  </si>
  <si>
    <t>pi_03_97</t>
  </si>
  <si>
    <t>pi_04_97</t>
  </si>
  <si>
    <t>pi_05_97</t>
  </si>
  <si>
    <t>pi_06_97</t>
  </si>
  <si>
    <t>pi_07_97</t>
  </si>
  <si>
    <t>pi_08_97</t>
  </si>
  <si>
    <t>pi_09_97</t>
  </si>
  <si>
    <t>pi_10_97</t>
  </si>
  <si>
    <t>pi_co_97</t>
  </si>
  <si>
    <t>pi_01_98</t>
  </si>
  <si>
    <t>pi_02_98</t>
  </si>
  <si>
    <t>pi_03_98</t>
  </si>
  <si>
    <t>pi_04_98</t>
  </si>
  <si>
    <t>pi_05_98</t>
  </si>
  <si>
    <t>pi_06_98</t>
  </si>
  <si>
    <t>pi_07_98</t>
  </si>
  <si>
    <t>pi_08_98</t>
  </si>
  <si>
    <t>pi_09_98</t>
  </si>
  <si>
    <t>pi_10_98</t>
  </si>
  <si>
    <t>pi_co_98</t>
  </si>
  <si>
    <t>pi_01_99</t>
  </si>
  <si>
    <t>pi_02_99</t>
  </si>
  <si>
    <t>pi_03_99</t>
  </si>
  <si>
    <t>pi_04_99</t>
  </si>
  <si>
    <t>pi_05_99</t>
  </si>
  <si>
    <t>pi_06_99</t>
  </si>
  <si>
    <t>pi_07_99</t>
  </si>
  <si>
    <t>pi_08_99</t>
  </si>
  <si>
    <t>pi_09_99</t>
  </si>
  <si>
    <t>pi_10_99</t>
  </si>
  <si>
    <t>pi_co_99</t>
  </si>
  <si>
    <t>pi_01_100</t>
  </si>
  <si>
    <t>pi_02_100</t>
  </si>
  <si>
    <t>pi_03_100</t>
  </si>
  <si>
    <t>pi_04_100</t>
  </si>
  <si>
    <t>pi_05_100</t>
  </si>
  <si>
    <t>pi_06_100</t>
  </si>
  <si>
    <t>pi_07_100</t>
  </si>
  <si>
    <t>pi_08_100</t>
  </si>
  <si>
    <t>pi_09_100</t>
  </si>
  <si>
    <t>pi_10_100</t>
  </si>
  <si>
    <t>pi_co_100</t>
  </si>
  <si>
    <t>pi_01_101</t>
  </si>
  <si>
    <t>pi_02_101</t>
  </si>
  <si>
    <t>pi_03_101</t>
  </si>
  <si>
    <t>pi_04_101</t>
  </si>
  <si>
    <t>pi_05_101</t>
  </si>
  <si>
    <t>pi_06_101</t>
  </si>
  <si>
    <t>pi_07_101</t>
  </si>
  <si>
    <t>pi_08_101</t>
  </si>
  <si>
    <t>pi_09_101</t>
  </si>
  <si>
    <t>pi_10_101</t>
  </si>
  <si>
    <t>pi_co_101</t>
  </si>
  <si>
    <t>pi_01_102</t>
  </si>
  <si>
    <t>pi_02_102</t>
  </si>
  <si>
    <t>pi_03_102</t>
  </si>
  <si>
    <t>pi_04_102</t>
  </si>
  <si>
    <t>pi_05_102</t>
  </si>
  <si>
    <t>pi_06_102</t>
  </si>
  <si>
    <t>pi_07_102</t>
  </si>
  <si>
    <t>pi_08_102</t>
  </si>
  <si>
    <t>pi_09_102</t>
  </si>
  <si>
    <t>pi_10_102</t>
  </si>
  <si>
    <t>pi_co_102</t>
  </si>
  <si>
    <t>pi_01_103</t>
  </si>
  <si>
    <t>pi_02_103</t>
  </si>
  <si>
    <t>pi_03_103</t>
  </si>
  <si>
    <t>pi_04_103</t>
  </si>
  <si>
    <t>pi_05_103</t>
  </si>
  <si>
    <t>pi_06_103</t>
  </si>
  <si>
    <t>pi_07_103</t>
  </si>
  <si>
    <t>pi_08_103</t>
  </si>
  <si>
    <t>pi_09_103</t>
  </si>
  <si>
    <t>pi_10_103</t>
  </si>
  <si>
    <t>pi_co_103</t>
  </si>
  <si>
    <t>pi_01_104</t>
  </si>
  <si>
    <t>pi_02_104</t>
  </si>
  <si>
    <t>pi_03_104</t>
  </si>
  <si>
    <t>pi_04_104</t>
  </si>
  <si>
    <t>pi_05_104</t>
  </si>
  <si>
    <t>pi_06_104</t>
  </si>
  <si>
    <t>pi_07_104</t>
  </si>
  <si>
    <t>pi_08_104</t>
  </si>
  <si>
    <t>pi_09_104</t>
  </si>
  <si>
    <t>pi_10_104</t>
  </si>
  <si>
    <t>pi_co_104</t>
  </si>
  <si>
    <t>pi_01_105</t>
  </si>
  <si>
    <t>pi_02_105</t>
  </si>
  <si>
    <t>pi_03_105</t>
  </si>
  <si>
    <t>pi_04_105</t>
  </si>
  <si>
    <t>pi_05_105</t>
  </si>
  <si>
    <t>pi_06_105</t>
  </si>
  <si>
    <t>pi_07_105</t>
  </si>
  <si>
    <t>pi_08_105</t>
  </si>
  <si>
    <t>pi_09_105</t>
  </si>
  <si>
    <t>pi_10_105</t>
  </si>
  <si>
    <t>pi_co_105</t>
  </si>
  <si>
    <t>pi_01_106</t>
  </si>
  <si>
    <t>pi_02_106</t>
  </si>
  <si>
    <t>pi_03_106</t>
  </si>
  <si>
    <t>pi_04_106</t>
  </si>
  <si>
    <t>pi_05_106</t>
  </si>
  <si>
    <t>pi_06_106</t>
  </si>
  <si>
    <t>pi_07_106</t>
  </si>
  <si>
    <t>pi_08_106</t>
  </si>
  <si>
    <t>pi_09_106</t>
  </si>
  <si>
    <t>pi_10_106</t>
  </si>
  <si>
    <t>pi_co_106</t>
  </si>
  <si>
    <t>pi_01_107</t>
  </si>
  <si>
    <t>pi_02_107</t>
  </si>
  <si>
    <t>pi_03_107</t>
  </si>
  <si>
    <t>pi_04_107</t>
  </si>
  <si>
    <t>pi_05_107</t>
  </si>
  <si>
    <t>pi_06_107</t>
  </si>
  <si>
    <t>pi_07_107</t>
  </si>
  <si>
    <t>pi_08_107</t>
  </si>
  <si>
    <t>pi_09_107</t>
  </si>
  <si>
    <t>pi_10_107</t>
  </si>
  <si>
    <t>pi_co_107</t>
  </si>
  <si>
    <t>pi_01_108</t>
  </si>
  <si>
    <t>pi_02_108</t>
  </si>
  <si>
    <t>pi_03_108</t>
  </si>
  <si>
    <t>pi_04_108</t>
  </si>
  <si>
    <t>pi_05_108</t>
  </si>
  <si>
    <t>pi_06_108</t>
  </si>
  <si>
    <t>pi_07_108</t>
  </si>
  <si>
    <t>pi_08_108</t>
  </si>
  <si>
    <t>pi_09_108</t>
  </si>
  <si>
    <t>pi_10_108</t>
  </si>
  <si>
    <t>pi_co_108</t>
  </si>
  <si>
    <t>pi_01_109</t>
  </si>
  <si>
    <t>pi_02_109</t>
  </si>
  <si>
    <t>pi_03_109</t>
  </si>
  <si>
    <t>pi_04_109</t>
  </si>
  <si>
    <t>pi_05_109</t>
  </si>
  <si>
    <t>pi_06_109</t>
  </si>
  <si>
    <t>pi_07_109</t>
  </si>
  <si>
    <t>pi_08_109</t>
  </si>
  <si>
    <t>pi_09_109</t>
  </si>
  <si>
    <t>pi_10_109</t>
  </si>
  <si>
    <t>pi_co_109</t>
  </si>
  <si>
    <t>pi_01_110</t>
  </si>
  <si>
    <t>pi_02_110</t>
  </si>
  <si>
    <t>pi_03_110</t>
  </si>
  <si>
    <t>pi_04_110</t>
  </si>
  <si>
    <t>pi_05_110</t>
  </si>
  <si>
    <t>pi_06_110</t>
  </si>
  <si>
    <t>pi_07_110</t>
  </si>
  <si>
    <t>pi_08_110</t>
  </si>
  <si>
    <t>pi_09_110</t>
  </si>
  <si>
    <t>pi_10_110</t>
  </si>
  <si>
    <t>pi_co_110</t>
  </si>
  <si>
    <t>pi_01_111</t>
  </si>
  <si>
    <t>pi_02_111</t>
  </si>
  <si>
    <t>pi_03_111</t>
  </si>
  <si>
    <t>pi_04_111</t>
  </si>
  <si>
    <t>pi_05_111</t>
  </si>
  <si>
    <t>pi_06_111</t>
  </si>
  <si>
    <t>pi_07_111</t>
  </si>
  <si>
    <t>pi_08_111</t>
  </si>
  <si>
    <t>pi_09_111</t>
  </si>
  <si>
    <t>pi_10_111</t>
  </si>
  <si>
    <t>pi_co_111</t>
  </si>
  <si>
    <t>pi_01_112</t>
  </si>
  <si>
    <t>pi_02_112</t>
  </si>
  <si>
    <t>pi_03_112</t>
  </si>
  <si>
    <t>pi_04_112</t>
  </si>
  <si>
    <t>pi_05_112</t>
  </si>
  <si>
    <t>pi_06_112</t>
  </si>
  <si>
    <t>pi_07_112</t>
  </si>
  <si>
    <t>pi_08_112</t>
  </si>
  <si>
    <t>pi_09_112</t>
  </si>
  <si>
    <t>pi_10_112</t>
  </si>
  <si>
    <t>pi_co_112</t>
  </si>
  <si>
    <t>pi_01_113</t>
  </si>
  <si>
    <t>pi_02_113</t>
  </si>
  <si>
    <t>pi_03_113</t>
  </si>
  <si>
    <t>pi_04_113</t>
  </si>
  <si>
    <t>pi_05_113</t>
  </si>
  <si>
    <t>pi_06_113</t>
  </si>
  <si>
    <t>pi_07_113</t>
  </si>
  <si>
    <t>pi_08_113</t>
  </si>
  <si>
    <t>pi_09_113</t>
  </si>
  <si>
    <t>pi_10_113</t>
  </si>
  <si>
    <t>pi_co_113</t>
  </si>
  <si>
    <t>pi_01_114</t>
  </si>
  <si>
    <t>pi_02_114</t>
  </si>
  <si>
    <t>pi_03_114</t>
  </si>
  <si>
    <t>pi_04_114</t>
  </si>
  <si>
    <t>pi_05_114</t>
  </si>
  <si>
    <t>pi_06_114</t>
  </si>
  <si>
    <t>pi_07_114</t>
  </si>
  <si>
    <t>pi_08_114</t>
  </si>
  <si>
    <t>pi_09_114</t>
  </si>
  <si>
    <t>pi_10_114</t>
  </si>
  <si>
    <t>pi_co_114</t>
  </si>
  <si>
    <t>pi_01_115</t>
  </si>
  <si>
    <t>pi_02_115</t>
  </si>
  <si>
    <t>pi_03_115</t>
  </si>
  <si>
    <t>pi_04_115</t>
  </si>
  <si>
    <t>pi_05_115</t>
  </si>
  <si>
    <t>pi_06_115</t>
  </si>
  <si>
    <t>pi_07_115</t>
  </si>
  <si>
    <t>pi_08_115</t>
  </si>
  <si>
    <t>pi_09_115</t>
  </si>
  <si>
    <t>pi_10_115</t>
  </si>
  <si>
    <t>pi_co_115</t>
  </si>
  <si>
    <t>pi_01_116</t>
  </si>
  <si>
    <t>pi_02_116</t>
  </si>
  <si>
    <t>pi_03_116</t>
  </si>
  <si>
    <t>pi_04_116</t>
  </si>
  <si>
    <t>pi_05_116</t>
  </si>
  <si>
    <t>pi_06_116</t>
  </si>
  <si>
    <t>pi_07_116</t>
  </si>
  <si>
    <t>pi_08_116</t>
  </si>
  <si>
    <t>pi_09_116</t>
  </si>
  <si>
    <t>pi_10_116</t>
  </si>
  <si>
    <t>pi_co_116</t>
  </si>
  <si>
    <t>pi_01_117</t>
  </si>
  <si>
    <t>pi_02_117</t>
  </si>
  <si>
    <t>pi_03_117</t>
  </si>
  <si>
    <t>pi_04_117</t>
  </si>
  <si>
    <t>pi_05_117</t>
  </si>
  <si>
    <t>pi_06_117</t>
  </si>
  <si>
    <t>pi_07_117</t>
  </si>
  <si>
    <t>pi_08_117</t>
  </si>
  <si>
    <t>pi_09_117</t>
  </si>
  <si>
    <t>pi_10_117</t>
  </si>
  <si>
    <t>pi_co_117</t>
  </si>
  <si>
    <t>pi_01_118</t>
  </si>
  <si>
    <t>pi_02_118</t>
  </si>
  <si>
    <t>pi_03_118</t>
  </si>
  <si>
    <t>pi_04_118</t>
  </si>
  <si>
    <t>pi_05_118</t>
  </si>
  <si>
    <t>pi_06_118</t>
  </si>
  <si>
    <t>pi_07_118</t>
  </si>
  <si>
    <t>pi_08_118</t>
  </si>
  <si>
    <t>pi_09_118</t>
  </si>
  <si>
    <t>pi_10_118</t>
  </si>
  <si>
    <t>pi_co_118</t>
  </si>
  <si>
    <t>pi_01_119</t>
  </si>
  <si>
    <t>pi_02_119</t>
  </si>
  <si>
    <t>pi_03_119</t>
  </si>
  <si>
    <t>pi_04_119</t>
  </si>
  <si>
    <t>pi_05_119</t>
  </si>
  <si>
    <t>pi_06_119</t>
  </si>
  <si>
    <t>pi_07_119</t>
  </si>
  <si>
    <t>pi_08_119</t>
  </si>
  <si>
    <t>pi_09_119</t>
  </si>
  <si>
    <t>pi_10_119</t>
  </si>
  <si>
    <t>pi_co_119</t>
  </si>
  <si>
    <t>pi_01_120</t>
  </si>
  <si>
    <t>pi_02_120</t>
  </si>
  <si>
    <t>pi_03_120</t>
  </si>
  <si>
    <t>pi_04_120</t>
  </si>
  <si>
    <t>pi_05_120</t>
  </si>
  <si>
    <t>pi_06_120</t>
  </si>
  <si>
    <t>pi_07_120</t>
  </si>
  <si>
    <t>pi_08_120</t>
  </si>
  <si>
    <t>pi_09_120</t>
  </si>
  <si>
    <t>pi_10_120</t>
  </si>
  <si>
    <t>pi_co_120</t>
  </si>
  <si>
    <t>pi_01_121</t>
  </si>
  <si>
    <t>pi_02_121</t>
  </si>
  <si>
    <t>pi_03_121</t>
  </si>
  <si>
    <t>pi_04_121</t>
  </si>
  <si>
    <t>pi_05_121</t>
  </si>
  <si>
    <t>pi_06_121</t>
  </si>
  <si>
    <t>pi_07_121</t>
  </si>
  <si>
    <t>pi_08_121</t>
  </si>
  <si>
    <t>pi_09_121</t>
  </si>
  <si>
    <t>pi_10_121</t>
  </si>
  <si>
    <t>pi_co_121</t>
  </si>
  <si>
    <t>pi_01_122</t>
  </si>
  <si>
    <t>pi_02_122</t>
  </si>
  <si>
    <t>pi_03_122</t>
  </si>
  <si>
    <t>pi_04_122</t>
  </si>
  <si>
    <t>pi_05_122</t>
  </si>
  <si>
    <t>pi_06_122</t>
  </si>
  <si>
    <t>pi_07_122</t>
  </si>
  <si>
    <t>pi_08_122</t>
  </si>
  <si>
    <t>pi_09_122</t>
  </si>
  <si>
    <t>pi_10_122</t>
  </si>
  <si>
    <t>pi_co_122</t>
  </si>
  <si>
    <t>pi_01_123</t>
  </si>
  <si>
    <t>pi_02_123</t>
  </si>
  <si>
    <t>pi_03_123</t>
  </si>
  <si>
    <t>pi_04_123</t>
  </si>
  <si>
    <t>pi_05_123</t>
  </si>
  <si>
    <t>pi_06_123</t>
  </si>
  <si>
    <t>pi_07_123</t>
  </si>
  <si>
    <t>pi_08_123</t>
  </si>
  <si>
    <t>pi_09_123</t>
  </si>
  <si>
    <t>pi_10_123</t>
  </si>
  <si>
    <t>pi_co_123</t>
  </si>
  <si>
    <t>pi_01_124</t>
  </si>
  <si>
    <t>pi_02_124</t>
  </si>
  <si>
    <t>pi_03_124</t>
  </si>
  <si>
    <t>pi_04_124</t>
  </si>
  <si>
    <t>pi_05_124</t>
  </si>
  <si>
    <t>pi_06_124</t>
  </si>
  <si>
    <t>pi_07_124</t>
  </si>
  <si>
    <t>pi_08_124</t>
  </si>
  <si>
    <t>pi_09_124</t>
  </si>
  <si>
    <t>pi_10_124</t>
  </si>
  <si>
    <t>pi_co_124</t>
  </si>
  <si>
    <t>pi_01_125</t>
  </si>
  <si>
    <t>pi_02_125</t>
  </si>
  <si>
    <t>pi_03_125</t>
  </si>
  <si>
    <t>pi_04_125</t>
  </si>
  <si>
    <t>pi_05_125</t>
  </si>
  <si>
    <t>pi_06_125</t>
  </si>
  <si>
    <t>pi_07_125</t>
  </si>
  <si>
    <t>pi_08_125</t>
  </si>
  <si>
    <t>pi_09_125</t>
  </si>
  <si>
    <t>pi_10_125</t>
  </si>
  <si>
    <t>pi_co_125</t>
  </si>
  <si>
    <t>pi_01_126</t>
  </si>
  <si>
    <t>pi_02_126</t>
  </si>
  <si>
    <t>pi_03_126</t>
  </si>
  <si>
    <t>pi_04_126</t>
  </si>
  <si>
    <t>pi_05_126</t>
  </si>
  <si>
    <t>pi_06_126</t>
  </si>
  <si>
    <t>pi_07_126</t>
  </si>
  <si>
    <t>pi_08_126</t>
  </si>
  <si>
    <t>pi_09_126</t>
  </si>
  <si>
    <t>pi_10_126</t>
  </si>
  <si>
    <t>pi_co_126</t>
  </si>
  <si>
    <t>pi_01_127</t>
  </si>
  <si>
    <t>pi_02_127</t>
  </si>
  <si>
    <t>pi_03_127</t>
  </si>
  <si>
    <t>pi_04_127</t>
  </si>
  <si>
    <t>pi_05_127</t>
  </si>
  <si>
    <t>pi_06_127</t>
  </si>
  <si>
    <t>pi_07_127</t>
  </si>
  <si>
    <t>pi_08_127</t>
  </si>
  <si>
    <t>pi_09_127</t>
  </si>
  <si>
    <t>pi_10_127</t>
  </si>
  <si>
    <t>pi_co_127</t>
  </si>
  <si>
    <t>pi_01_128</t>
  </si>
  <si>
    <t>pi_02_128</t>
  </si>
  <si>
    <t>pi_03_128</t>
  </si>
  <si>
    <t>pi_04_128</t>
  </si>
  <si>
    <t>pi_05_128</t>
  </si>
  <si>
    <t>pi_06_128</t>
  </si>
  <si>
    <t>pi_07_128</t>
  </si>
  <si>
    <t>pi_08_128</t>
  </si>
  <si>
    <t>pi_09_128</t>
  </si>
  <si>
    <t>pi_10_128</t>
  </si>
  <si>
    <t>pi_co_128</t>
  </si>
  <si>
    <t>pi_01_129</t>
  </si>
  <si>
    <t>pi_02_129</t>
  </si>
  <si>
    <t>pi_03_129</t>
  </si>
  <si>
    <t>pi_04_129</t>
  </si>
  <si>
    <t>pi_05_129</t>
  </si>
  <si>
    <t>pi_06_129</t>
  </si>
  <si>
    <t>pi_07_129</t>
  </si>
  <si>
    <t>pi_08_129</t>
  </si>
  <si>
    <t>pi_09_129</t>
  </si>
  <si>
    <t>pi_10_129</t>
  </si>
  <si>
    <t>pi_co_129</t>
  </si>
  <si>
    <t>pi_01_130</t>
  </si>
  <si>
    <t>pi_02_130</t>
  </si>
  <si>
    <t>pi_03_130</t>
  </si>
  <si>
    <t>pi_04_130</t>
  </si>
  <si>
    <t>pi_05_130</t>
  </si>
  <si>
    <t>pi_06_130</t>
  </si>
  <si>
    <t>pi_07_130</t>
  </si>
  <si>
    <t>pi_08_130</t>
  </si>
  <si>
    <t>pi_09_130</t>
  </si>
  <si>
    <t>pi_10_130</t>
  </si>
  <si>
    <t>pi_co_130</t>
  </si>
  <si>
    <t>pi_01_131</t>
  </si>
  <si>
    <t>pi_02_131</t>
  </si>
  <si>
    <t>pi_03_131</t>
  </si>
  <si>
    <t>pi_04_131</t>
  </si>
  <si>
    <t>pi_05_131</t>
  </si>
  <si>
    <t>pi_06_131</t>
  </si>
  <si>
    <t>pi_07_131</t>
  </si>
  <si>
    <t>pi_08_131</t>
  </si>
  <si>
    <t>pi_09_131</t>
  </si>
  <si>
    <t>pi_10_131</t>
  </si>
  <si>
    <t>pi_co_131</t>
  </si>
  <si>
    <t>pi_01_132</t>
  </si>
  <si>
    <t>pi_02_132</t>
  </si>
  <si>
    <t>pi_03_132</t>
  </si>
  <si>
    <t>pi_04_132</t>
  </si>
  <si>
    <t>pi_05_132</t>
  </si>
  <si>
    <t>pi_06_132</t>
  </si>
  <si>
    <t>pi_07_132</t>
  </si>
  <si>
    <t>pi_08_132</t>
  </si>
  <si>
    <t>pi_09_132</t>
  </si>
  <si>
    <t>pi_10_132</t>
  </si>
  <si>
    <t>pi_co_132</t>
  </si>
  <si>
    <t>pi_01_133</t>
  </si>
  <si>
    <t>pi_02_133</t>
  </si>
  <si>
    <t>pi_03_133</t>
  </si>
  <si>
    <t>pi_04_133</t>
  </si>
  <si>
    <t>pi_05_133</t>
  </si>
  <si>
    <t>pi_06_133</t>
  </si>
  <si>
    <t>pi_07_133</t>
  </si>
  <si>
    <t>pi_08_133</t>
  </si>
  <si>
    <t>pi_09_133</t>
  </si>
  <si>
    <t>pi_10_133</t>
  </si>
  <si>
    <t>pi_co_133</t>
  </si>
  <si>
    <t>pi_01_134</t>
  </si>
  <si>
    <t>pi_02_134</t>
  </si>
  <si>
    <t>pi_03_134</t>
  </si>
  <si>
    <t>pi_04_134</t>
  </si>
  <si>
    <t>pi_05_134</t>
  </si>
  <si>
    <t>pi_06_134</t>
  </si>
  <si>
    <t>pi_07_134</t>
  </si>
  <si>
    <t>pi_08_134</t>
  </si>
  <si>
    <t>pi_09_134</t>
  </si>
  <si>
    <t>pi_10_134</t>
  </si>
  <si>
    <t>pi_co_134</t>
  </si>
  <si>
    <t>pi_01_135</t>
  </si>
  <si>
    <t>pi_02_135</t>
  </si>
  <si>
    <t>pi_03_135</t>
  </si>
  <si>
    <t>pi_04_135</t>
  </si>
  <si>
    <t>pi_05_135</t>
  </si>
  <si>
    <t>pi_06_135</t>
  </si>
  <si>
    <t>pi_07_135</t>
  </si>
  <si>
    <t>pi_08_135</t>
  </si>
  <si>
    <t>pi_09_135</t>
  </si>
  <si>
    <t>pi_10_135</t>
  </si>
  <si>
    <t>pi_co_135</t>
  </si>
  <si>
    <t>pi_01_136</t>
  </si>
  <si>
    <t>pi_02_136</t>
  </si>
  <si>
    <t>pi_03_136</t>
  </si>
  <si>
    <t>pi_04_136</t>
  </si>
  <si>
    <t>pi_05_136</t>
  </si>
  <si>
    <t>pi_06_136</t>
  </si>
  <si>
    <t>pi_07_136</t>
  </si>
  <si>
    <t>pi_08_136</t>
  </si>
  <si>
    <t>pi_09_136</t>
  </si>
  <si>
    <t>pi_10_136</t>
  </si>
  <si>
    <t>pi_co_136</t>
  </si>
  <si>
    <t>pi_01_137</t>
  </si>
  <si>
    <t>pi_02_137</t>
  </si>
  <si>
    <t>pi_03_137</t>
  </si>
  <si>
    <t>pi_04_137</t>
  </si>
  <si>
    <t>pi_05_137</t>
  </si>
  <si>
    <t>pi_06_137</t>
  </si>
  <si>
    <t>pi_07_137</t>
  </si>
  <si>
    <t>pi_08_137</t>
  </si>
  <si>
    <t>pi_09_137</t>
  </si>
  <si>
    <t>pi_10_137</t>
  </si>
  <si>
    <t>pi_co_137</t>
  </si>
  <si>
    <t>pi_01_138</t>
  </si>
  <si>
    <t>pi_02_138</t>
  </si>
  <si>
    <t>pi_03_138</t>
  </si>
  <si>
    <t>pi_04_138</t>
  </si>
  <si>
    <t>pi_05_138</t>
  </si>
  <si>
    <t>pi_06_138</t>
  </si>
  <si>
    <t>pi_07_138</t>
  </si>
  <si>
    <t>pi_08_138</t>
  </si>
  <si>
    <t>pi_09_138</t>
  </si>
  <si>
    <t>pi_10_138</t>
  </si>
  <si>
    <t>pi_co_138</t>
  </si>
  <si>
    <t>pi_01_139</t>
  </si>
  <si>
    <t>pi_02_139</t>
  </si>
  <si>
    <t>pi_03_139</t>
  </si>
  <si>
    <t>pi_04_139</t>
  </si>
  <si>
    <t>pi_05_139</t>
  </si>
  <si>
    <t>pi_06_139</t>
  </si>
  <si>
    <t>pi_07_139</t>
  </si>
  <si>
    <t>pi_08_139</t>
  </si>
  <si>
    <t>pi_09_139</t>
  </si>
  <si>
    <t>pi_10_139</t>
  </si>
  <si>
    <t>pi_co_139</t>
  </si>
  <si>
    <t>pi_01_140</t>
  </si>
  <si>
    <t>pi_02_140</t>
  </si>
  <si>
    <t>pi_03_140</t>
  </si>
  <si>
    <t>pi_04_140</t>
  </si>
  <si>
    <t>pi_05_140</t>
  </si>
  <si>
    <t>pi_06_140</t>
  </si>
  <si>
    <t>pi_07_140</t>
  </si>
  <si>
    <t>pi_08_140</t>
  </si>
  <si>
    <t>pi_09_140</t>
  </si>
  <si>
    <t>pi_10_140</t>
  </si>
  <si>
    <t>pi_co_140</t>
  </si>
  <si>
    <t>pi_01_141</t>
  </si>
  <si>
    <t>pi_02_141</t>
  </si>
  <si>
    <t>pi_03_141</t>
  </si>
  <si>
    <t>pi_04_141</t>
  </si>
  <si>
    <t>pi_05_141</t>
  </si>
  <si>
    <t>pi_06_141</t>
  </si>
  <si>
    <t>pi_07_141</t>
  </si>
  <si>
    <t>pi_08_141</t>
  </si>
  <si>
    <t>pi_09_141</t>
  </si>
  <si>
    <t>pi_10_141</t>
  </si>
  <si>
    <t>pi_co_141</t>
  </si>
  <si>
    <t>pi_01_142</t>
  </si>
  <si>
    <t>pi_02_142</t>
  </si>
  <si>
    <t>pi_03_142</t>
  </si>
  <si>
    <t>pi_04_142</t>
  </si>
  <si>
    <t>pi_05_142</t>
  </si>
  <si>
    <t>pi_06_142</t>
  </si>
  <si>
    <t>pi_07_142</t>
  </si>
  <si>
    <t>pi_08_142</t>
  </si>
  <si>
    <t>pi_09_142</t>
  </si>
  <si>
    <t>pi_10_142</t>
  </si>
  <si>
    <t>pi_co_142</t>
  </si>
  <si>
    <t>pi_01_143</t>
  </si>
  <si>
    <t>pi_02_143</t>
  </si>
  <si>
    <t>pi_03_143</t>
  </si>
  <si>
    <t>pi_04_143</t>
  </si>
  <si>
    <t>pi_05_143</t>
  </si>
  <si>
    <t>pi_06_143</t>
  </si>
  <si>
    <t>pi_07_143</t>
  </si>
  <si>
    <t>pi_08_143</t>
  </si>
  <si>
    <t>pi_09_143</t>
  </si>
  <si>
    <t>pi_10_143</t>
  </si>
  <si>
    <t>pi_co_143</t>
  </si>
  <si>
    <t>pi_01_144</t>
  </si>
  <si>
    <t>pi_02_144</t>
  </si>
  <si>
    <t>pi_03_144</t>
  </si>
  <si>
    <t>pi_04_144</t>
  </si>
  <si>
    <t>pi_05_144</t>
  </si>
  <si>
    <t>pi_06_144</t>
  </si>
  <si>
    <t>pi_07_144</t>
  </si>
  <si>
    <t>pi_08_144</t>
  </si>
  <si>
    <t>pi_09_144</t>
  </si>
  <si>
    <t>pi_10_144</t>
  </si>
  <si>
    <t>pi_co_144</t>
  </si>
  <si>
    <t>pi_01_145</t>
  </si>
  <si>
    <t>pi_02_145</t>
  </si>
  <si>
    <t>pi_03_145</t>
  </si>
  <si>
    <t>pi_04_145</t>
  </si>
  <si>
    <t>pi_05_145</t>
  </si>
  <si>
    <t>pi_06_145</t>
  </si>
  <si>
    <t>pi_07_145</t>
  </si>
  <si>
    <t>pi_08_145</t>
  </si>
  <si>
    <t>pi_09_145</t>
  </si>
  <si>
    <t>pi_10_145</t>
  </si>
  <si>
    <t>pi_co_145</t>
  </si>
  <si>
    <t>pi_01_146</t>
  </si>
  <si>
    <t>pi_02_146</t>
  </si>
  <si>
    <t>pi_03_146</t>
  </si>
  <si>
    <t>pi_04_146</t>
  </si>
  <si>
    <t>pi_05_146</t>
  </si>
  <si>
    <t>pi_06_146</t>
  </si>
  <si>
    <t>pi_07_146</t>
  </si>
  <si>
    <t>pi_08_146</t>
  </si>
  <si>
    <t>pi_09_146</t>
  </si>
  <si>
    <t>pi_10_146</t>
  </si>
  <si>
    <t>pi_co_146</t>
  </si>
  <si>
    <t>pi_01_147</t>
  </si>
  <si>
    <t>pi_02_147</t>
  </si>
  <si>
    <t>pi_03_147</t>
  </si>
  <si>
    <t>pi_04_147</t>
  </si>
  <si>
    <t>pi_05_147</t>
  </si>
  <si>
    <t>pi_06_147</t>
  </si>
  <si>
    <t>pi_07_147</t>
  </si>
  <si>
    <t>pi_08_147</t>
  </si>
  <si>
    <t>pi_09_147</t>
  </si>
  <si>
    <t>pi_10_147</t>
  </si>
  <si>
    <t>pi_co_147</t>
  </si>
  <si>
    <t>pi_01_148</t>
  </si>
  <si>
    <t>pi_02_148</t>
  </si>
  <si>
    <t>pi_03_148</t>
  </si>
  <si>
    <t>pi_04_148</t>
  </si>
  <si>
    <t>pi_05_148</t>
  </si>
  <si>
    <t>pi_06_148</t>
  </si>
  <si>
    <t>pi_07_148</t>
  </si>
  <si>
    <t>pi_08_148</t>
  </si>
  <si>
    <t>pi_09_148</t>
  </si>
  <si>
    <t>pi_10_148</t>
  </si>
  <si>
    <t>pi_co_148</t>
  </si>
  <si>
    <t>pi_01_149</t>
  </si>
  <si>
    <t>pi_02_149</t>
  </si>
  <si>
    <t>pi_03_149</t>
  </si>
  <si>
    <t>pi_04_149</t>
  </si>
  <si>
    <t>pi_05_149</t>
  </si>
  <si>
    <t>pi_06_149</t>
  </si>
  <si>
    <t>pi_07_149</t>
  </si>
  <si>
    <t>pi_08_149</t>
  </si>
  <si>
    <t>pi_09_149</t>
  </si>
  <si>
    <t>pi_10_149</t>
  </si>
  <si>
    <t>pi_co_149</t>
  </si>
  <si>
    <t>pi_01_150</t>
  </si>
  <si>
    <t>pi_02_150</t>
  </si>
  <si>
    <t>pi_03_150</t>
  </si>
  <si>
    <t>pi_04_150</t>
  </si>
  <si>
    <t>pi_05_150</t>
  </si>
  <si>
    <t>pi_06_150</t>
  </si>
  <si>
    <t>pi_07_150</t>
  </si>
  <si>
    <t>pi_08_150</t>
  </si>
  <si>
    <t>pi_09_150</t>
  </si>
  <si>
    <t>pi_10_150</t>
  </si>
  <si>
    <t>pi_co_150</t>
  </si>
  <si>
    <t>pi_01_151</t>
  </si>
  <si>
    <t>pi_02_151</t>
  </si>
  <si>
    <t>pi_03_151</t>
  </si>
  <si>
    <t>pi_04_151</t>
  </si>
  <si>
    <t>pi_05_151</t>
  </si>
  <si>
    <t>pi_06_151</t>
  </si>
  <si>
    <t>pi_07_151</t>
  </si>
  <si>
    <t>pi_08_151</t>
  </si>
  <si>
    <t>pi_09_151</t>
  </si>
  <si>
    <t>pi_10_151</t>
  </si>
  <si>
    <t>pi_co_151</t>
  </si>
  <si>
    <t>pi_01_152</t>
  </si>
  <si>
    <t>pi_02_152</t>
  </si>
  <si>
    <t>pi_03_152</t>
  </si>
  <si>
    <t>pi_04_152</t>
  </si>
  <si>
    <t>pi_05_152</t>
  </si>
  <si>
    <t>pi_06_152</t>
  </si>
  <si>
    <t>pi_07_152</t>
  </si>
  <si>
    <t>pi_08_152</t>
  </si>
  <si>
    <t>pi_09_152</t>
  </si>
  <si>
    <t>pi_10_152</t>
  </si>
  <si>
    <t>pi_co_152</t>
  </si>
  <si>
    <t>pi_01_153</t>
  </si>
  <si>
    <t>pi_02_153</t>
  </si>
  <si>
    <t>pi_03_153</t>
  </si>
  <si>
    <t>pi_04_153</t>
  </si>
  <si>
    <t>pi_05_153</t>
  </si>
  <si>
    <t>pi_06_153</t>
  </si>
  <si>
    <t>pi_07_153</t>
  </si>
  <si>
    <t>pi_08_153</t>
  </si>
  <si>
    <t>pi_09_153</t>
  </si>
  <si>
    <t>pi_10_153</t>
  </si>
  <si>
    <t>pi_co_153</t>
  </si>
  <si>
    <t>pi_01_154</t>
  </si>
  <si>
    <t>pi_02_154</t>
  </si>
  <si>
    <t>pi_03_154</t>
  </si>
  <si>
    <t>pi_04_154</t>
  </si>
  <si>
    <t>pi_05_154</t>
  </si>
  <si>
    <t>pi_06_154</t>
  </si>
  <si>
    <t>pi_07_154</t>
  </si>
  <si>
    <t>pi_08_154</t>
  </si>
  <si>
    <t>pi_09_154</t>
  </si>
  <si>
    <t>pi_10_154</t>
  </si>
  <si>
    <t>pi_co_154</t>
  </si>
  <si>
    <t>pi_01_155</t>
  </si>
  <si>
    <t>pi_02_155</t>
  </si>
  <si>
    <t>pi_03_155</t>
  </si>
  <si>
    <t>pi_04_155</t>
  </si>
  <si>
    <t>pi_05_155</t>
  </si>
  <si>
    <t>pi_06_155</t>
  </si>
  <si>
    <t>pi_07_155</t>
  </si>
  <si>
    <t>pi_08_155</t>
  </si>
  <si>
    <t>pi_09_155</t>
  </si>
  <si>
    <t>pi_10_155</t>
  </si>
  <si>
    <t>pi_co_155</t>
  </si>
  <si>
    <t>pi_01_156</t>
  </si>
  <si>
    <t>pi_02_156</t>
  </si>
  <si>
    <t>pi_03_156</t>
  </si>
  <si>
    <t>pi_04_156</t>
  </si>
  <si>
    <t>pi_05_156</t>
  </si>
  <si>
    <t>pi_06_156</t>
  </si>
  <si>
    <t>pi_07_156</t>
  </si>
  <si>
    <t>pi_08_156</t>
  </si>
  <si>
    <t>pi_09_156</t>
  </si>
  <si>
    <t>pi_10_156</t>
  </si>
  <si>
    <t>pi_co_156</t>
  </si>
  <si>
    <t>pi_01_157</t>
  </si>
  <si>
    <t>pi_02_157</t>
  </si>
  <si>
    <t>pi_03_157</t>
  </si>
  <si>
    <t>pi_04_157</t>
  </si>
  <si>
    <t>pi_05_157</t>
  </si>
  <si>
    <t>pi_06_157</t>
  </si>
  <si>
    <t>pi_07_157</t>
  </si>
  <si>
    <t>pi_08_157</t>
  </si>
  <si>
    <t>pi_09_157</t>
  </si>
  <si>
    <t>pi_10_157</t>
  </si>
  <si>
    <t>pi_co_157</t>
  </si>
  <si>
    <t>pi_01_158</t>
  </si>
  <si>
    <t>pi_02_158</t>
  </si>
  <si>
    <t>pi_03_158</t>
  </si>
  <si>
    <t>pi_04_158</t>
  </si>
  <si>
    <t>pi_05_158</t>
  </si>
  <si>
    <t>pi_06_158</t>
  </si>
  <si>
    <t>pi_07_158</t>
  </si>
  <si>
    <t>pi_08_158</t>
  </si>
  <si>
    <t>pi_09_158</t>
  </si>
  <si>
    <t>pi_10_158</t>
  </si>
  <si>
    <t>pi_co_158</t>
  </si>
  <si>
    <t>pi_01_159</t>
  </si>
  <si>
    <t>pi_02_159</t>
  </si>
  <si>
    <t>pi_03_159</t>
  </si>
  <si>
    <t>pi_04_159</t>
  </si>
  <si>
    <t>pi_05_159</t>
  </si>
  <si>
    <t>pi_06_159</t>
  </si>
  <si>
    <t>pi_07_159</t>
  </si>
  <si>
    <t>pi_08_159</t>
  </si>
  <si>
    <t>pi_09_159</t>
  </si>
  <si>
    <t>pi_10_159</t>
  </si>
  <si>
    <t>pi_co_159</t>
  </si>
  <si>
    <t>pi_01_160</t>
  </si>
  <si>
    <t>pi_02_160</t>
  </si>
  <si>
    <t>pi_03_160</t>
  </si>
  <si>
    <t>pi_04_160</t>
  </si>
  <si>
    <t>pi_05_160</t>
  </si>
  <si>
    <t>pi_06_160</t>
  </si>
  <si>
    <t>pi_07_160</t>
  </si>
  <si>
    <t>pi_08_160</t>
  </si>
  <si>
    <t>pi_09_160</t>
  </si>
  <si>
    <t>pi_10_160</t>
  </si>
  <si>
    <t>pi_co_160</t>
  </si>
  <si>
    <t>pi_01_161</t>
  </si>
  <si>
    <t>pi_02_161</t>
  </si>
  <si>
    <t>pi_03_161</t>
  </si>
  <si>
    <t>pi_04_161</t>
  </si>
  <si>
    <t>pi_05_161</t>
  </si>
  <si>
    <t>pi_06_161</t>
  </si>
  <si>
    <t>pi_07_161</t>
  </si>
  <si>
    <t>pi_08_161</t>
  </si>
  <si>
    <t>pi_09_161</t>
  </si>
  <si>
    <t>pi_10_161</t>
  </si>
  <si>
    <t>pi_co_161</t>
  </si>
  <si>
    <t>pi_01_162</t>
  </si>
  <si>
    <t>pi_02_162</t>
  </si>
  <si>
    <t>pi_03_162</t>
  </si>
  <si>
    <t>pi_04_162</t>
  </si>
  <si>
    <t>pi_05_162</t>
  </si>
  <si>
    <t>pi_06_162</t>
  </si>
  <si>
    <t>pi_07_162</t>
  </si>
  <si>
    <t>pi_08_162</t>
  </si>
  <si>
    <t>pi_09_162</t>
  </si>
  <si>
    <t>pi_10_162</t>
  </si>
  <si>
    <t>pi_co_162</t>
  </si>
  <si>
    <t>pi_01_163</t>
  </si>
  <si>
    <t>pi_02_163</t>
  </si>
  <si>
    <t>pi_03_163</t>
  </si>
  <si>
    <t>pi_04_163</t>
  </si>
  <si>
    <t>pi_05_163</t>
  </si>
  <si>
    <t>pi_06_163</t>
  </si>
  <si>
    <t>pi_07_163</t>
  </si>
  <si>
    <t>pi_08_163</t>
  </si>
  <si>
    <t>pi_09_163</t>
  </si>
  <si>
    <t>pi_10_163</t>
  </si>
  <si>
    <t>pi_co_163</t>
  </si>
  <si>
    <t>pi_01_164</t>
  </si>
  <si>
    <t>pi_02_164</t>
  </si>
  <si>
    <t>pi_03_164</t>
  </si>
  <si>
    <t>pi_04_164</t>
  </si>
  <si>
    <t>pi_05_164</t>
  </si>
  <si>
    <t>pi_06_164</t>
  </si>
  <si>
    <t>pi_07_164</t>
  </si>
  <si>
    <t>pi_08_164</t>
  </si>
  <si>
    <t>pi_09_164</t>
  </si>
  <si>
    <t>pi_10_164</t>
  </si>
  <si>
    <t>pi_co_164</t>
  </si>
  <si>
    <t>pi_01_165</t>
  </si>
  <si>
    <t>pi_02_165</t>
  </si>
  <si>
    <t>pi_03_165</t>
  </si>
  <si>
    <t>pi_04_165</t>
  </si>
  <si>
    <t>pi_05_165</t>
  </si>
  <si>
    <t>pi_06_165</t>
  </si>
  <si>
    <t>pi_07_165</t>
  </si>
  <si>
    <t>pi_08_165</t>
  </si>
  <si>
    <t>pi_09_165</t>
  </si>
  <si>
    <t>pi_10_165</t>
  </si>
  <si>
    <t>pi_co_165</t>
  </si>
  <si>
    <t>pi_01_166</t>
  </si>
  <si>
    <t>pi_02_166</t>
  </si>
  <si>
    <t>pi_03_166</t>
  </si>
  <si>
    <t>pi_04_166</t>
  </si>
  <si>
    <t>pi_05_166</t>
  </si>
  <si>
    <t>pi_06_166</t>
  </si>
  <si>
    <t>pi_07_166</t>
  </si>
  <si>
    <t>pi_08_166</t>
  </si>
  <si>
    <t>pi_09_166</t>
  </si>
  <si>
    <t>pi_10_166</t>
  </si>
  <si>
    <t>pi_co_166</t>
  </si>
  <si>
    <t>pi_01_167</t>
  </si>
  <si>
    <t>pi_02_167</t>
  </si>
  <si>
    <t>pi_03_167</t>
  </si>
  <si>
    <t>pi_04_167</t>
  </si>
  <si>
    <t>pi_05_167</t>
  </si>
  <si>
    <t>pi_06_167</t>
  </si>
  <si>
    <t>pi_07_167</t>
  </si>
  <si>
    <t>pi_08_167</t>
  </si>
  <si>
    <t>pi_09_167</t>
  </si>
  <si>
    <t>pi_10_167</t>
  </si>
  <si>
    <t>pi_co_167</t>
  </si>
  <si>
    <t>pi_01_168</t>
  </si>
  <si>
    <t>pi_02_168</t>
  </si>
  <si>
    <t>pi_03_168</t>
  </si>
  <si>
    <t>pi_04_168</t>
  </si>
  <si>
    <t>pi_05_168</t>
  </si>
  <si>
    <t>pi_06_168</t>
  </si>
  <si>
    <t>pi_07_168</t>
  </si>
  <si>
    <t>pi_08_168</t>
  </si>
  <si>
    <t>pi_09_168</t>
  </si>
  <si>
    <t>pi_10_168</t>
  </si>
  <si>
    <t>pi_co_168</t>
  </si>
  <si>
    <t>pi_01_169</t>
  </si>
  <si>
    <t>pi_02_169</t>
  </si>
  <si>
    <t>pi_03_169</t>
  </si>
  <si>
    <t>pi_04_169</t>
  </si>
  <si>
    <t>pi_05_169</t>
  </si>
  <si>
    <t>pi_06_169</t>
  </si>
  <si>
    <t>pi_07_169</t>
  </si>
  <si>
    <t>pi_08_169</t>
  </si>
  <si>
    <t>pi_09_169</t>
  </si>
  <si>
    <t>pi_10_169</t>
  </si>
  <si>
    <t>pi_co_169</t>
  </si>
  <si>
    <t>pi_01_170</t>
  </si>
  <si>
    <t>pi_02_170</t>
  </si>
  <si>
    <t>pi_03_170</t>
  </si>
  <si>
    <t>pi_04_170</t>
  </si>
  <si>
    <t>pi_05_170</t>
  </si>
  <si>
    <t>pi_06_170</t>
  </si>
  <si>
    <t>pi_07_170</t>
  </si>
  <si>
    <t>pi_08_170</t>
  </si>
  <si>
    <t>pi_09_170</t>
  </si>
  <si>
    <t>pi_10_170</t>
  </si>
  <si>
    <t>pi_co_170</t>
  </si>
  <si>
    <t>pi_01_171</t>
  </si>
  <si>
    <t>pi_02_171</t>
  </si>
  <si>
    <t>pi_03_171</t>
  </si>
  <si>
    <t>pi_04_171</t>
  </si>
  <si>
    <t>pi_05_171</t>
  </si>
  <si>
    <t>pi_06_171</t>
  </si>
  <si>
    <t>pi_07_171</t>
  </si>
  <si>
    <t>pi_08_171</t>
  </si>
  <si>
    <t>pi_09_171</t>
  </si>
  <si>
    <t>pi_10_171</t>
  </si>
  <si>
    <t>pi_co_171</t>
  </si>
  <si>
    <t>pi_01_172</t>
  </si>
  <si>
    <t>pi_02_172</t>
  </si>
  <si>
    <t>pi_03_172</t>
  </si>
  <si>
    <t>pi_04_172</t>
  </si>
  <si>
    <t>pi_05_172</t>
  </si>
  <si>
    <t>pi_06_172</t>
  </si>
  <si>
    <t>pi_07_172</t>
  </si>
  <si>
    <t>pi_08_172</t>
  </si>
  <si>
    <t>pi_09_172</t>
  </si>
  <si>
    <t>pi_10_172</t>
  </si>
  <si>
    <t>pi_co_172</t>
  </si>
  <si>
    <t>pi_01_173</t>
  </si>
  <si>
    <t>pi_02_173</t>
  </si>
  <si>
    <t>pi_03_173</t>
  </si>
  <si>
    <t>pi_04_173</t>
  </si>
  <si>
    <t>pi_05_173</t>
  </si>
  <si>
    <t>pi_06_173</t>
  </si>
  <si>
    <t>pi_07_173</t>
  </si>
  <si>
    <t>pi_08_173</t>
  </si>
  <si>
    <t>pi_09_173</t>
  </si>
  <si>
    <t>pi_10_173</t>
  </si>
  <si>
    <t>pi_co_173</t>
  </si>
  <si>
    <t>pi_01_174</t>
  </si>
  <si>
    <t>pi_02_174</t>
  </si>
  <si>
    <t>pi_03_174</t>
  </si>
  <si>
    <t>pi_04_174</t>
  </si>
  <si>
    <t>pi_05_174</t>
  </si>
  <si>
    <t>pi_06_174</t>
  </si>
  <si>
    <t>pi_07_174</t>
  </si>
  <si>
    <t>pi_08_174</t>
  </si>
  <si>
    <t>pi_09_174</t>
  </si>
  <si>
    <t>pi_10_174</t>
  </si>
  <si>
    <t>pi_co_174</t>
  </si>
  <si>
    <t>pi_01_175</t>
  </si>
  <si>
    <t>pi_02_175</t>
  </si>
  <si>
    <t>pi_03_175</t>
  </si>
  <si>
    <t>pi_04_175</t>
  </si>
  <si>
    <t>pi_05_175</t>
  </si>
  <si>
    <t>pi_06_175</t>
  </si>
  <si>
    <t>pi_07_175</t>
  </si>
  <si>
    <t>pi_08_175</t>
  </si>
  <si>
    <t>pi_09_175</t>
  </si>
  <si>
    <t>pi_10_175</t>
  </si>
  <si>
    <t>pi_co_175</t>
  </si>
  <si>
    <t>pi_01_176</t>
  </si>
  <si>
    <t>pi_02_176</t>
  </si>
  <si>
    <t>pi_03_176</t>
  </si>
  <si>
    <t>pi_04_176</t>
  </si>
  <si>
    <t>pi_05_176</t>
  </si>
  <si>
    <t>pi_06_176</t>
  </si>
  <si>
    <t>pi_07_176</t>
  </si>
  <si>
    <t>pi_08_176</t>
  </si>
  <si>
    <t>pi_09_176</t>
  </si>
  <si>
    <t>pi_10_176</t>
  </si>
  <si>
    <t>pi_co_176</t>
  </si>
  <si>
    <t>pi_01_177</t>
  </si>
  <si>
    <t>pi_02_177</t>
  </si>
  <si>
    <t>pi_03_177</t>
  </si>
  <si>
    <t>pi_04_177</t>
  </si>
  <si>
    <t>pi_05_177</t>
  </si>
  <si>
    <t>pi_06_177</t>
  </si>
  <si>
    <t>pi_07_177</t>
  </si>
  <si>
    <t>pi_08_177</t>
  </si>
  <si>
    <t>pi_09_177</t>
  </si>
  <si>
    <t>pi_10_177</t>
  </si>
  <si>
    <t>pi_co_177</t>
  </si>
  <si>
    <t>pi_01_178</t>
  </si>
  <si>
    <t>pi_02_178</t>
  </si>
  <si>
    <t>pi_03_178</t>
  </si>
  <si>
    <t>pi_04_178</t>
  </si>
  <si>
    <t>pi_05_178</t>
  </si>
  <si>
    <t>pi_06_178</t>
  </si>
  <si>
    <t>pi_07_178</t>
  </si>
  <si>
    <t>pi_08_178</t>
  </si>
  <si>
    <t>pi_09_178</t>
  </si>
  <si>
    <t>pi_10_178</t>
  </si>
  <si>
    <t>pi_co_178</t>
  </si>
  <si>
    <t>pi_01_179</t>
  </si>
  <si>
    <t>pi_02_179</t>
  </si>
  <si>
    <t>pi_03_179</t>
  </si>
  <si>
    <t>pi_04_179</t>
  </si>
  <si>
    <t>pi_05_179</t>
  </si>
  <si>
    <t>pi_06_179</t>
  </si>
  <si>
    <t>pi_07_179</t>
  </si>
  <si>
    <t>pi_08_179</t>
  </si>
  <si>
    <t>pi_09_179</t>
  </si>
  <si>
    <t>pi_10_179</t>
  </si>
  <si>
    <t>pi_co_179</t>
  </si>
  <si>
    <t>pi_01_180</t>
  </si>
  <si>
    <t>pi_02_180</t>
  </si>
  <si>
    <t>pi_03_180</t>
  </si>
  <si>
    <t>pi_04_180</t>
  </si>
  <si>
    <t>pi_05_180</t>
  </si>
  <si>
    <t>pi_06_180</t>
  </si>
  <si>
    <t>pi_07_180</t>
  </si>
  <si>
    <t>pi_08_180</t>
  </si>
  <si>
    <t>pi_09_180</t>
  </si>
  <si>
    <t>pi_10_180</t>
  </si>
  <si>
    <t>pi_co_180</t>
  </si>
  <si>
    <t>pi_01_181</t>
  </si>
  <si>
    <t>pi_02_181</t>
  </si>
  <si>
    <t>pi_03_181</t>
  </si>
  <si>
    <t>pi_04_181</t>
  </si>
  <si>
    <t>pi_05_181</t>
  </si>
  <si>
    <t>pi_06_181</t>
  </si>
  <si>
    <t>pi_07_181</t>
  </si>
  <si>
    <t>pi_08_181</t>
  </si>
  <si>
    <t>pi_09_181</t>
  </si>
  <si>
    <t>pi_10_181</t>
  </si>
  <si>
    <t>pi_co_181</t>
  </si>
  <si>
    <t>pi_01_182</t>
  </si>
  <si>
    <t>pi_02_182</t>
  </si>
  <si>
    <t>pi_03_182</t>
  </si>
  <si>
    <t>pi_04_182</t>
  </si>
  <si>
    <t>pi_05_182</t>
  </si>
  <si>
    <t>pi_06_182</t>
  </si>
  <si>
    <t>pi_07_182</t>
  </si>
  <si>
    <t>pi_08_182</t>
  </si>
  <si>
    <t>pi_09_182</t>
  </si>
  <si>
    <t>pi_10_182</t>
  </si>
  <si>
    <t>pi_co_182</t>
  </si>
  <si>
    <t>pi_01_183</t>
  </si>
  <si>
    <t>pi_02_183</t>
  </si>
  <si>
    <t>pi_03_183</t>
  </si>
  <si>
    <t>pi_04_183</t>
  </si>
  <si>
    <t>pi_05_183</t>
  </si>
  <si>
    <t>pi_06_183</t>
  </si>
  <si>
    <t>pi_07_183</t>
  </si>
  <si>
    <t>pi_08_183</t>
  </si>
  <si>
    <t>pi_09_183</t>
  </si>
  <si>
    <t>pi_10_183</t>
  </si>
  <si>
    <t>pi_co_183</t>
  </si>
  <si>
    <t>pi_01_184</t>
  </si>
  <si>
    <t>pi_02_184</t>
  </si>
  <si>
    <t>pi_03_184</t>
  </si>
  <si>
    <t>pi_04_184</t>
  </si>
  <si>
    <t>pi_05_184</t>
  </si>
  <si>
    <t>pi_06_184</t>
  </si>
  <si>
    <t>pi_07_184</t>
  </si>
  <si>
    <t>pi_08_184</t>
  </si>
  <si>
    <t>pi_09_184</t>
  </si>
  <si>
    <t>pi_10_184</t>
  </si>
  <si>
    <t>pi_co_184</t>
  </si>
  <si>
    <t>pi_01_185</t>
  </si>
  <si>
    <t>pi_02_185</t>
  </si>
  <si>
    <t>pi_03_185</t>
  </si>
  <si>
    <t>pi_04_185</t>
  </si>
  <si>
    <t>pi_05_185</t>
  </si>
  <si>
    <t>pi_06_185</t>
  </si>
  <si>
    <t>pi_07_185</t>
  </si>
  <si>
    <t>pi_08_185</t>
  </si>
  <si>
    <t>pi_09_185</t>
  </si>
  <si>
    <t>pi_10_185</t>
  </si>
  <si>
    <t>pi_co_185</t>
  </si>
  <si>
    <t>pi_01_186</t>
  </si>
  <si>
    <t>pi_02_186</t>
  </si>
  <si>
    <t>pi_03_186</t>
  </si>
  <si>
    <t>pi_04_186</t>
  </si>
  <si>
    <t>pi_05_186</t>
  </si>
  <si>
    <t>pi_06_186</t>
  </si>
  <si>
    <t>pi_07_186</t>
  </si>
  <si>
    <t>pi_08_186</t>
  </si>
  <si>
    <t>pi_09_186</t>
  </si>
  <si>
    <t>pi_10_186</t>
  </si>
  <si>
    <t>pi_co_186</t>
  </si>
  <si>
    <t>pi_01_187</t>
  </si>
  <si>
    <t>pi_02_187</t>
  </si>
  <si>
    <t>pi_03_187</t>
  </si>
  <si>
    <t>pi_04_187</t>
  </si>
  <si>
    <t>pi_05_187</t>
  </si>
  <si>
    <t>pi_06_187</t>
  </si>
  <si>
    <t>pi_07_187</t>
  </si>
  <si>
    <t>pi_08_187</t>
  </si>
  <si>
    <t>pi_09_187</t>
  </si>
  <si>
    <t>pi_10_187</t>
  </si>
  <si>
    <t>pi_co_187</t>
  </si>
  <si>
    <t>pi_01_188</t>
  </si>
  <si>
    <t>pi_02_188</t>
  </si>
  <si>
    <t>pi_03_188</t>
  </si>
  <si>
    <t>pi_04_188</t>
  </si>
  <si>
    <t>pi_05_188</t>
  </si>
  <si>
    <t>pi_06_188</t>
  </si>
  <si>
    <t>pi_07_188</t>
  </si>
  <si>
    <t>pi_08_188</t>
  </si>
  <si>
    <t>pi_09_188</t>
  </si>
  <si>
    <t>pi_10_188</t>
  </si>
  <si>
    <t>pi_co_188</t>
  </si>
  <si>
    <t>pi_01_189</t>
  </si>
  <si>
    <t>pi_02_189</t>
  </si>
  <si>
    <t>pi_03_189</t>
  </si>
  <si>
    <t>pi_04_189</t>
  </si>
  <si>
    <t>pi_05_189</t>
  </si>
  <si>
    <t>pi_06_189</t>
  </si>
  <si>
    <t>pi_07_189</t>
  </si>
  <si>
    <t>pi_08_189</t>
  </si>
  <si>
    <t>pi_09_189</t>
  </si>
  <si>
    <t>pi_10_189</t>
  </si>
  <si>
    <t>pi_co_189</t>
  </si>
  <si>
    <t>pi_01_190</t>
  </si>
  <si>
    <t>pi_02_190</t>
  </si>
  <si>
    <t>pi_03_190</t>
  </si>
  <si>
    <t>pi_04_190</t>
  </si>
  <si>
    <t>pi_05_190</t>
  </si>
  <si>
    <t>pi_06_190</t>
  </si>
  <si>
    <t>pi_07_190</t>
  </si>
  <si>
    <t>pi_08_190</t>
  </si>
  <si>
    <t>pi_09_190</t>
  </si>
  <si>
    <t>pi_10_190</t>
  </si>
  <si>
    <t>pi_co_190</t>
  </si>
  <si>
    <t>pi_01_191</t>
  </si>
  <si>
    <t>pi_02_191</t>
  </si>
  <si>
    <t>pi_03_191</t>
  </si>
  <si>
    <t>pi_04_191</t>
  </si>
  <si>
    <t>pi_05_191</t>
  </si>
  <si>
    <t>pi_06_191</t>
  </si>
  <si>
    <t>pi_07_191</t>
  </si>
  <si>
    <t>pi_08_191</t>
  </si>
  <si>
    <t>pi_09_191</t>
  </si>
  <si>
    <t>pi_10_191</t>
  </si>
  <si>
    <t>pi_co_191</t>
  </si>
  <si>
    <t>pi_01_192</t>
  </si>
  <si>
    <t>pi_02_192</t>
  </si>
  <si>
    <t>pi_03_192</t>
  </si>
  <si>
    <t>pi_04_192</t>
  </si>
  <si>
    <t>pi_05_192</t>
  </si>
  <si>
    <t>pi_06_192</t>
  </si>
  <si>
    <t>pi_07_192</t>
  </si>
  <si>
    <t>pi_08_192</t>
  </si>
  <si>
    <t>pi_09_192</t>
  </si>
  <si>
    <t>pi_10_192</t>
  </si>
  <si>
    <t>pi_co_192</t>
  </si>
  <si>
    <t>pi_01_193</t>
  </si>
  <si>
    <t>pi_02_193</t>
  </si>
  <si>
    <t>pi_03_193</t>
  </si>
  <si>
    <t>pi_04_193</t>
  </si>
  <si>
    <t>pi_05_193</t>
  </si>
  <si>
    <t>pi_06_193</t>
  </si>
  <si>
    <t>pi_07_193</t>
  </si>
  <si>
    <t>pi_08_193</t>
  </si>
  <si>
    <t>pi_09_193</t>
  </si>
  <si>
    <t>pi_10_193</t>
  </si>
  <si>
    <t>pi_co_193</t>
  </si>
  <si>
    <t>ri_da_1</t>
  </si>
  <si>
    <t>ri_da_2</t>
  </si>
  <si>
    <t>ri_co_1</t>
  </si>
  <si>
    <t>ri_co_2</t>
  </si>
  <si>
    <t>ri_co_3</t>
  </si>
  <si>
    <t>ri_co_4</t>
  </si>
  <si>
    <t>ri_co_5</t>
  </si>
  <si>
    <t>as_db_27</t>
  </si>
  <si>
    <t>as_dc_27</t>
  </si>
  <si>
    <t>as_hy_27</t>
  </si>
  <si>
    <t>as_to_27</t>
  </si>
  <si>
    <t>as_ov_27</t>
  </si>
  <si>
    <t>as_co_27</t>
  </si>
  <si>
    <t>cp_db_1</t>
  </si>
  <si>
    <t>cp_dc_1</t>
  </si>
  <si>
    <t>cp_hy_1</t>
  </si>
  <si>
    <t>cp_to_1</t>
  </si>
  <si>
    <t>cp_co_1</t>
  </si>
  <si>
    <t>Movements check</t>
  </si>
  <si>
    <t>Other investments (other assets not included elsewhere)</t>
  </si>
  <si>
    <t>Closing value (links to values reported in spreadsheets 11, 12 and 13)</t>
  </si>
  <si>
    <t>Underlying fund</t>
  </si>
  <si>
    <t>Error messages?</t>
  </si>
  <si>
    <t>Introduction to the survey, guidance on how to complete it and definitions</t>
  </si>
  <si>
    <t>Technical issues:</t>
  </si>
  <si>
    <t>Technical instructions, issues to be aware of and the validation process</t>
  </si>
  <si>
    <r>
      <t xml:space="preserve">Acquisitions, disposals and changes in market value (for those with pooled </t>
    </r>
    <r>
      <rPr>
        <b/>
        <sz val="14"/>
        <color theme="1"/>
        <rFont val="Calibri"/>
        <family val="2"/>
        <scheme val="minor"/>
      </rPr>
      <t>and</t>
    </r>
    <r>
      <rPr>
        <sz val="14"/>
        <color theme="1"/>
        <rFont val="Calibri"/>
        <family val="2"/>
        <scheme val="minor"/>
      </rPr>
      <t xml:space="preserve"> direct investments)</t>
    </r>
  </si>
  <si>
    <r>
      <t>Acquisitions, disposals and changes in market value (for those with</t>
    </r>
    <r>
      <rPr>
        <b/>
        <sz val="14"/>
        <color theme="1"/>
        <rFont val="Calibri"/>
        <family val="2"/>
        <scheme val="minor"/>
      </rPr>
      <t xml:space="preserve"> only</t>
    </r>
    <r>
      <rPr>
        <sz val="14"/>
        <color theme="1"/>
        <rFont val="Calibri"/>
        <family val="2"/>
        <scheme val="minor"/>
      </rPr>
      <t xml:space="preserve"> pooled investments)</t>
    </r>
  </si>
  <si>
    <t>Transfers from DB/hybrid schemes in respect of a surplus (not applicable for DC schemes)</t>
  </si>
  <si>
    <t>Total reported</t>
  </si>
  <si>
    <r>
      <t xml:space="preserve">Is this section complete? </t>
    </r>
    <r>
      <rPr>
        <sz val="14"/>
        <color rgb="FF0000FF"/>
        <rFont val="Calibri"/>
        <family val="2"/>
        <scheme val="minor"/>
      </rPr>
      <t>(Please select)</t>
    </r>
  </si>
  <si>
    <r>
      <t>Is this section complete?</t>
    </r>
    <r>
      <rPr>
        <sz val="14"/>
        <color rgb="FF0000FF"/>
        <rFont val="Calibri"/>
        <family val="2"/>
        <scheme val="minor"/>
      </rPr>
      <t xml:space="preserve"> (Please select)</t>
    </r>
  </si>
  <si>
    <r>
      <t>Is this section complete?</t>
    </r>
    <r>
      <rPr>
        <b/>
        <sz val="14"/>
        <color rgb="FF0000FF"/>
        <rFont val="Calibri"/>
        <family val="2"/>
        <scheme val="minor"/>
      </rPr>
      <t xml:space="preserve"> </t>
    </r>
    <r>
      <rPr>
        <sz val="14"/>
        <color rgb="FF0000FF"/>
        <rFont val="Calibri"/>
        <family val="2"/>
        <scheme val="minor"/>
      </rPr>
      <t>(Please select)</t>
    </r>
  </si>
  <si>
    <r>
      <t>Is this section  complete?</t>
    </r>
    <r>
      <rPr>
        <sz val="14"/>
        <color rgb="FF0000FF"/>
        <rFont val="Calibri"/>
        <family val="2"/>
        <scheme val="minor"/>
      </rPr>
      <t xml:space="preserve"> (Please select)</t>
    </r>
  </si>
  <si>
    <r>
      <t xml:space="preserve">Is this section  complete? </t>
    </r>
    <r>
      <rPr>
        <sz val="14"/>
        <color rgb="FF0000FF"/>
        <rFont val="Calibri"/>
        <family val="2"/>
        <scheme val="minor"/>
      </rPr>
      <t>(Please select)</t>
    </r>
  </si>
  <si>
    <t>Please select country</t>
  </si>
  <si>
    <t>Total (from spreadsheet 11. Assets)</t>
  </si>
  <si>
    <t>COUNTRY LIST (ALPHABETICAL)</t>
  </si>
  <si>
    <r>
      <rPr>
        <b/>
        <sz val="14"/>
        <rFont val="Calibri"/>
        <family val="2"/>
        <scheme val="minor"/>
      </rPr>
      <t>Spreadsheets</t>
    </r>
    <r>
      <rPr>
        <b/>
        <sz val="14"/>
        <color rgb="FF0070C0"/>
        <rFont val="Calibri"/>
        <family val="2"/>
        <scheme val="minor"/>
      </rPr>
      <t xml:space="preserve"> (with </t>
    </r>
    <r>
      <rPr>
        <b/>
        <u/>
        <sz val="14"/>
        <color rgb="FF0070C0"/>
        <rFont val="Calibri"/>
        <family val="2"/>
        <scheme val="minor"/>
      </rPr>
      <t>hyperlinks</t>
    </r>
    <r>
      <rPr>
        <b/>
        <sz val="14"/>
        <color rgb="FF0070C0"/>
        <rFont val="Calibri"/>
        <family val="2"/>
        <scheme val="minor"/>
      </rPr>
      <t>)</t>
    </r>
  </si>
  <si>
    <t>Sections</t>
  </si>
  <si>
    <t>Spreadsheets</t>
  </si>
  <si>
    <t>Financial Survey of Pension Schemes (FSPS)</t>
  </si>
  <si>
    <r>
      <t>- Please ensure that you complete the</t>
    </r>
    <r>
      <rPr>
        <b/>
        <sz val="14"/>
        <rFont val="Calibri"/>
        <family val="2"/>
        <scheme val="minor"/>
      </rPr>
      <t xml:space="preserve"> 'Overseas' </t>
    </r>
    <r>
      <rPr>
        <sz val="14"/>
        <rFont val="Calibri"/>
        <family val="2"/>
        <scheme val="minor"/>
      </rPr>
      <t xml:space="preserve">columns if applicable. A </t>
    </r>
    <r>
      <rPr>
        <b/>
        <sz val="14"/>
        <rFont val="Calibri"/>
        <family val="2"/>
        <scheme val="minor"/>
      </rPr>
      <t>definition</t>
    </r>
    <r>
      <rPr>
        <sz val="14"/>
        <rFont val="Calibri"/>
        <family val="2"/>
        <scheme val="minor"/>
      </rPr>
      <t xml:space="preserve"> of overseas is provided below.</t>
    </r>
  </si>
  <si>
    <r>
      <t xml:space="preserve">- Some spreadsheets may be </t>
    </r>
    <r>
      <rPr>
        <b/>
        <sz val="14"/>
        <rFont val="Calibri"/>
        <family val="2"/>
        <scheme val="minor"/>
      </rPr>
      <t>not applicable</t>
    </r>
    <r>
      <rPr>
        <sz val="14"/>
        <rFont val="Calibri"/>
        <family val="2"/>
        <scheme val="minor"/>
      </rPr>
      <t xml:space="preserve"> for you. For </t>
    </r>
    <r>
      <rPr>
        <b/>
        <sz val="14"/>
        <rFont val="Calibri"/>
        <family val="2"/>
        <scheme val="minor"/>
      </rPr>
      <t>example</t>
    </r>
    <r>
      <rPr>
        <sz val="14"/>
        <rFont val="Calibri"/>
        <family val="2"/>
        <scheme val="minor"/>
      </rPr>
      <t>, if you do not use derivatives (other than within pooled investment vehicles that you invest in), you do not need to complete spreadsheet 13; if you do not hold UK Gilts directly, you do not need to complete spreadsheet 16; DC schemes do not need to complete spreadsheet 18. Please follow specific guidance in each spreadsheet.</t>
    </r>
  </si>
  <si>
    <r>
      <t xml:space="preserve">- Within spreadsheets, some columns and cells may be </t>
    </r>
    <r>
      <rPr>
        <b/>
        <sz val="14"/>
        <rFont val="Calibri"/>
        <family val="2"/>
        <scheme val="minor"/>
      </rPr>
      <t>not applicable</t>
    </r>
    <r>
      <rPr>
        <sz val="14"/>
        <rFont val="Calibri"/>
        <family val="2"/>
        <scheme val="minor"/>
      </rPr>
      <t xml:space="preserve"> to you. In such cases, please leave blank.</t>
    </r>
  </si>
  <si>
    <r>
      <t xml:space="preserve">- include in </t>
    </r>
    <r>
      <rPr>
        <b/>
        <sz val="14"/>
        <rFont val="Calibri"/>
        <family val="2"/>
        <scheme val="minor"/>
      </rPr>
      <t>cash and deposits</t>
    </r>
    <r>
      <rPr>
        <sz val="14"/>
        <rFont val="Calibri"/>
        <family val="2"/>
        <scheme val="minor"/>
      </rPr>
      <t>: cash in banks and building societies</t>
    </r>
  </si>
  <si>
    <t xml:space="preserve">The first stage of the validation process is within this spreadsheet. If we think that there may be an error in the data you have entered, a red ‘error message’ will pop up prompting you to check your figures. The error messages appear below the tables except in spreadsheets 15 and 17, where they appear above the tables. </t>
  </si>
  <si>
    <r>
      <t xml:space="preserve">- On the </t>
    </r>
    <r>
      <rPr>
        <b/>
        <sz val="14"/>
        <color theme="1"/>
        <rFont val="Calibri"/>
        <family val="2"/>
        <scheme val="minor"/>
      </rPr>
      <t>Review page</t>
    </r>
    <r>
      <rPr>
        <sz val="14"/>
        <color theme="1"/>
        <rFont val="Calibri"/>
        <family val="2"/>
        <scheme val="minor"/>
      </rPr>
      <t>, you can see if there are any outstanding error messages.</t>
    </r>
  </si>
  <si>
    <t>A Legal Entity Identifier (LEI) number is a 20-character international unique identifier for financial institutions.</t>
  </si>
  <si>
    <r>
      <t xml:space="preserve">- Column I automatically links to the closing balances in spreadsheet </t>
    </r>
    <r>
      <rPr>
        <b/>
        <sz val="14"/>
        <rFont val="Calibri"/>
        <family val="2"/>
        <scheme val="minor"/>
      </rPr>
      <t>11. Assets</t>
    </r>
    <r>
      <rPr>
        <sz val="14"/>
        <rFont val="Calibri"/>
        <family val="2"/>
        <scheme val="minor"/>
      </rPr>
      <t xml:space="preserve">, spreadsheet </t>
    </r>
    <r>
      <rPr>
        <b/>
        <sz val="14"/>
        <rFont val="Calibri"/>
        <family val="2"/>
        <scheme val="minor"/>
      </rPr>
      <t>12. Liabilities</t>
    </r>
    <r>
      <rPr>
        <sz val="14"/>
        <rFont val="Calibri"/>
        <family val="2"/>
        <scheme val="minor"/>
      </rPr>
      <t xml:space="preserve"> and spreadsheet </t>
    </r>
    <r>
      <rPr>
        <b/>
        <sz val="14"/>
        <rFont val="Calibri"/>
        <family val="2"/>
        <scheme val="minor"/>
      </rPr>
      <t>13. Derivatives balances</t>
    </r>
    <r>
      <rPr>
        <sz val="14"/>
        <rFont val="Calibri"/>
        <family val="2"/>
        <scheme val="minor"/>
      </rPr>
      <t>. You can see the links to these spreadsheets by clicking on the yellow cells in Column I.</t>
    </r>
  </si>
  <si>
    <r>
      <t xml:space="preserve">- </t>
    </r>
    <r>
      <rPr>
        <b/>
        <sz val="14"/>
        <rFont val="Calibri"/>
        <family val="2"/>
        <scheme val="minor"/>
      </rPr>
      <t xml:space="preserve">property </t>
    </r>
    <r>
      <rPr>
        <sz val="14"/>
        <rFont val="Calibri"/>
        <family val="2"/>
        <scheme val="minor"/>
      </rPr>
      <t>means property owned directly, not through property funds with multiple investors.</t>
    </r>
  </si>
  <si>
    <t>Date to which pension liabilities estimate refers</t>
  </si>
  <si>
    <t>- We understand that estimates of pension liabilities (first table) may not be available quarterly; we ask you to provide them as at the latest available date and to specify the date in cell F6.</t>
  </si>
  <si>
    <r>
      <rPr>
        <b/>
        <sz val="14"/>
        <rFont val="Calibri"/>
        <family val="2"/>
        <scheme val="minor"/>
      </rPr>
      <t>Provider's name</t>
    </r>
    <r>
      <rPr>
        <sz val="14"/>
        <rFont val="Calibri"/>
        <family val="2"/>
        <scheme val="minor"/>
      </rPr>
      <t xml:space="preserve"> is not required if there is no intermediary (e.g. insurance company, fund platform) between the investor and the underlying fund; if not applicable, please leave blank.</t>
    </r>
  </si>
  <si>
    <t>The UK is defined to exclude the Channel Islands, the Isle of Man and British Overseas Territories.</t>
  </si>
  <si>
    <t>Comments</t>
  </si>
  <si>
    <t>Reporting period</t>
  </si>
  <si>
    <t>Basis of reporting (cash or accruals)</t>
  </si>
  <si>
    <t>Unique identifiers</t>
  </si>
  <si>
    <t>Accrued income</t>
  </si>
  <si>
    <r>
      <t xml:space="preserve">Of which, </t>
    </r>
    <r>
      <rPr>
        <sz val="14"/>
        <rFont val="Calibri"/>
        <family val="2"/>
        <scheme val="minor"/>
      </rPr>
      <t>income accrued on debt securities</t>
    </r>
  </si>
  <si>
    <r>
      <t xml:space="preserve">Of which, </t>
    </r>
    <r>
      <rPr>
        <sz val="14"/>
        <rFont val="Calibri"/>
        <family val="2"/>
        <scheme val="minor"/>
      </rPr>
      <t>income accrued on equities</t>
    </r>
  </si>
  <si>
    <t>Other investment balances (receivables)</t>
  </si>
  <si>
    <t>Total other investment balances (receivables)</t>
  </si>
  <si>
    <t>Other investment balances (payables)</t>
  </si>
  <si>
    <t>Total other investment balances (payables)</t>
  </si>
  <si>
    <t>Other amounts receivable (pending)</t>
  </si>
  <si>
    <t>Income arrears</t>
  </si>
  <si>
    <r>
      <rPr>
        <i/>
        <sz val="14"/>
        <color theme="1"/>
        <rFont val="Calibri"/>
        <family val="2"/>
        <scheme val="minor"/>
      </rPr>
      <t>Of which</t>
    </r>
    <r>
      <rPr>
        <sz val="14"/>
        <color theme="1"/>
        <rFont val="Calibri"/>
        <family val="2"/>
        <scheme val="minor"/>
      </rPr>
      <t>, income accrued on cash and cash equivalents</t>
    </r>
  </si>
  <si>
    <t>Other amounts payable (pending)</t>
  </si>
  <si>
    <r>
      <t xml:space="preserve">- examples of </t>
    </r>
    <r>
      <rPr>
        <b/>
        <sz val="14"/>
        <rFont val="Calibri"/>
        <family val="2"/>
        <scheme val="minor"/>
      </rPr>
      <t>alternatives</t>
    </r>
    <r>
      <rPr>
        <sz val="14"/>
        <rFont val="Calibri"/>
        <family val="2"/>
        <scheme val="minor"/>
      </rPr>
      <t xml:space="preserve"> are Secure Income Alternatives (SIA), infrastructure, private debt and venture capital.</t>
    </r>
  </si>
  <si>
    <t>In-specie stock changes</t>
  </si>
  <si>
    <t>- Negative numbers should be reported if payments exceeded receipts e.g. where we have requested "net" income, or where income has been refunded.</t>
  </si>
  <si>
    <r>
      <t xml:space="preserve">- Please report market values (as in spreadsheet </t>
    </r>
    <r>
      <rPr>
        <b/>
        <sz val="14"/>
        <color theme="1"/>
        <rFont val="Calibri"/>
        <family val="2"/>
        <scheme val="minor"/>
      </rPr>
      <t>11. Assets</t>
    </r>
    <r>
      <rPr>
        <sz val="14"/>
        <color theme="1"/>
        <rFont val="Calibri"/>
        <family val="2"/>
        <scheme val="minor"/>
      </rPr>
      <t>).</t>
    </r>
  </si>
  <si>
    <t>- Please report all figures as positive (not negative) values.</t>
  </si>
  <si>
    <r>
      <t xml:space="preserve">- tax payments reclaimed from HMRC; these should be included in spreadsheet </t>
    </r>
    <r>
      <rPr>
        <b/>
        <sz val="14"/>
        <rFont val="Calibri"/>
        <family val="2"/>
        <scheme val="minor"/>
      </rPr>
      <t>10. Taxation</t>
    </r>
  </si>
  <si>
    <r>
      <t>- amounts paid to the scheme by employer, master trust founder or other sponsor including reimbursement of expenses. These should be reported under 'other income' in spreadsheet</t>
    </r>
    <r>
      <rPr>
        <b/>
        <sz val="14"/>
        <rFont val="Calibri"/>
        <family val="2"/>
        <scheme val="minor"/>
      </rPr>
      <t xml:space="preserve"> 6. Other income</t>
    </r>
  </si>
  <si>
    <r>
      <t xml:space="preserve">- winding up lump sums; these should be reported in spreadsheet </t>
    </r>
    <r>
      <rPr>
        <b/>
        <sz val="14"/>
        <rFont val="Calibri"/>
        <family val="2"/>
        <scheme val="minor"/>
      </rPr>
      <t>8. Leavers and transfers out</t>
    </r>
  </si>
  <si>
    <t>- Figures should be reported gross of income tax (before income tax is deducted).</t>
  </si>
  <si>
    <t>Total UK Gilts</t>
  </si>
  <si>
    <t>component check</t>
  </si>
  <si>
    <t xml:space="preserve">for ONS use </t>
  </si>
  <si>
    <t>for ONS use</t>
  </si>
  <si>
    <t>negatives check (unused)</t>
  </si>
  <si>
    <t>Include any time spent extracting information from your accounting systems and collating data over and above normal accounting operations.</t>
  </si>
  <si>
    <t>Hours</t>
  </si>
  <si>
    <t>Minutes</t>
  </si>
  <si>
    <r>
      <t>- We require a breakdown by country of the value of equities and debt securities</t>
    </r>
    <r>
      <rPr>
        <b/>
        <sz val="14"/>
        <rFont val="Calibri"/>
        <family val="2"/>
        <scheme val="minor"/>
      </rPr>
      <t xml:space="preserve"> issued by overseas governments or companies</t>
    </r>
    <r>
      <rPr>
        <sz val="14"/>
        <rFont val="Calibri"/>
        <family val="2"/>
        <scheme val="minor"/>
      </rPr>
      <t xml:space="preserve"> and of pooled investment vehicles and structured products</t>
    </r>
    <r>
      <rPr>
        <b/>
        <sz val="14"/>
        <rFont val="Calibri"/>
        <family val="2"/>
        <scheme val="minor"/>
      </rPr>
      <t xml:space="preserve"> registered overseas</t>
    </r>
    <r>
      <rPr>
        <sz val="14"/>
        <rFont val="Calibri"/>
        <family val="2"/>
        <scheme val="minor"/>
      </rPr>
      <t xml:space="preserve">. </t>
    </r>
  </si>
  <si>
    <t>Investment liabilities</t>
  </si>
  <si>
    <t>- amounts not yet paid (pending) for purchases of assets</t>
  </si>
  <si>
    <t>- amounts due to HMRC, broker/dealers and other third parties</t>
  </si>
  <si>
    <t>- spot foreign exchange deals (net), where net value is negative</t>
  </si>
  <si>
    <t>Include in other amounts payable (pending):</t>
  </si>
  <si>
    <r>
      <t xml:space="preserve">- Accumulated income that is reinvested for growth may be reported in spreadsheet </t>
    </r>
    <r>
      <rPr>
        <b/>
        <sz val="14"/>
        <rFont val="Calibri"/>
        <family val="2"/>
        <scheme val="minor"/>
      </rPr>
      <t>14. Transactions</t>
    </r>
    <r>
      <rPr>
        <sz val="14"/>
        <rFont val="Calibri"/>
        <family val="2"/>
        <scheme val="minor"/>
      </rPr>
      <t xml:space="preserve">; if this is the case, please do </t>
    </r>
    <r>
      <rPr>
        <b/>
        <sz val="14"/>
        <rFont val="Calibri"/>
        <family val="2"/>
        <scheme val="minor"/>
      </rPr>
      <t>not</t>
    </r>
    <r>
      <rPr>
        <sz val="14"/>
        <rFont val="Calibri"/>
        <family val="2"/>
        <scheme val="minor"/>
      </rPr>
      <t xml:space="preserve"> report here (to </t>
    </r>
    <r>
      <rPr>
        <b/>
        <sz val="14"/>
        <rFont val="Calibri"/>
        <family val="2"/>
        <scheme val="minor"/>
      </rPr>
      <t>avoid double counting</t>
    </r>
    <r>
      <rPr>
        <sz val="14"/>
        <rFont val="Calibri"/>
        <family val="2"/>
        <scheme val="minor"/>
      </rPr>
      <t>).</t>
    </r>
  </si>
  <si>
    <r>
      <t xml:space="preserve">- </t>
    </r>
    <r>
      <rPr>
        <b/>
        <sz val="14"/>
        <rFont val="Calibri"/>
        <family val="2"/>
        <scheme val="minor"/>
      </rPr>
      <t xml:space="preserve">stock lending </t>
    </r>
    <r>
      <rPr>
        <sz val="14"/>
        <rFont val="Calibri"/>
        <family val="2"/>
        <scheme val="minor"/>
      </rPr>
      <t>(also known as securities lending)</t>
    </r>
    <r>
      <rPr>
        <b/>
        <sz val="14"/>
        <rFont val="Calibri"/>
        <family val="2"/>
        <scheme val="minor"/>
      </rPr>
      <t xml:space="preserve"> </t>
    </r>
    <r>
      <rPr>
        <sz val="14"/>
        <rFont val="Calibri"/>
        <family val="2"/>
        <scheme val="minor"/>
      </rPr>
      <t>involves lending of securities by one party to another.</t>
    </r>
  </si>
  <si>
    <t>Period for which you are asked to report, basis of reporting (cash or accruals) and unique identifiers</t>
  </si>
  <si>
    <t>A Pension Scheme Registry (PSR) number is an 8-digit number allocated to pension schemes (or sections of schemes) by The Pensions Regulator. It should not be confused with the Pension Scheme Tax Reference (PSTR), which is allocated to pension schemes by HM Revenue and Customs (HMRC).</t>
  </si>
  <si>
    <r>
      <t xml:space="preserve">You are only required to fill in </t>
    </r>
    <r>
      <rPr>
        <b/>
        <i/>
        <sz val="14"/>
        <rFont val="Calibri"/>
        <family val="2"/>
        <scheme val="minor"/>
      </rPr>
      <t>one</t>
    </r>
    <r>
      <rPr>
        <i/>
        <sz val="14"/>
        <rFont val="Calibri"/>
        <family val="2"/>
        <scheme val="minor"/>
      </rPr>
      <t xml:space="preserve"> of the two tables below - scheme members </t>
    </r>
    <r>
      <rPr>
        <b/>
        <i/>
        <sz val="14"/>
        <rFont val="Calibri"/>
        <family val="2"/>
        <scheme val="minor"/>
      </rPr>
      <t xml:space="preserve">or </t>
    </r>
    <r>
      <rPr>
        <i/>
        <sz val="14"/>
        <rFont val="Calibri"/>
        <family val="2"/>
        <scheme val="minor"/>
      </rPr>
      <t xml:space="preserve">people belonging to the scheme (see </t>
    </r>
    <r>
      <rPr>
        <b/>
        <i/>
        <sz val="14"/>
        <rFont val="Calibri"/>
        <family val="2"/>
        <scheme val="minor"/>
      </rPr>
      <t>Guidance</t>
    </r>
    <r>
      <rPr>
        <i/>
        <sz val="14"/>
        <rFont val="Calibri"/>
        <family val="2"/>
        <scheme val="minor"/>
      </rPr>
      <t>).</t>
    </r>
  </si>
  <si>
    <t>Please report exact numbers of members, not in millions or thousands</t>
  </si>
  <si>
    <t>Please report exact numbers of individuals, not in millions or thousands</t>
  </si>
  <si>
    <t>Of total membership, those residing overseas</t>
  </si>
  <si>
    <t>Of total individuals, those residing overseas</t>
  </si>
  <si>
    <r>
      <rPr>
        <b/>
        <sz val="14"/>
        <rFont val="Calibri"/>
        <family val="2"/>
        <scheme val="minor"/>
      </rPr>
      <t>Please note</t>
    </r>
    <r>
      <rPr>
        <sz val="14"/>
        <rFont val="Calibri"/>
        <family val="2"/>
        <scheme val="minor"/>
      </rPr>
      <t>: you may report DB/DC/hybrid differently for the 'investment side'. For example, you may have members with hybrid benefits supported by DC investments. In such cases, you might report membership, benefits etc in the</t>
    </r>
    <r>
      <rPr>
        <b/>
        <sz val="14"/>
        <rFont val="Calibri"/>
        <family val="2"/>
        <scheme val="minor"/>
      </rPr>
      <t xml:space="preserve"> hybrid</t>
    </r>
    <r>
      <rPr>
        <sz val="14"/>
        <rFont val="Calibri"/>
        <family val="2"/>
        <scheme val="minor"/>
      </rPr>
      <t xml:space="preserve"> column while reporting assets, investment income etc in the </t>
    </r>
    <r>
      <rPr>
        <b/>
        <sz val="14"/>
        <rFont val="Calibri"/>
        <family val="2"/>
        <scheme val="minor"/>
      </rPr>
      <t>DC</t>
    </r>
    <r>
      <rPr>
        <sz val="14"/>
        <rFont val="Calibri"/>
        <family val="2"/>
        <scheme val="minor"/>
      </rPr>
      <t xml:space="preserve"> column. ONS asks you to use your best judgement about how to report in each spreadsheet.</t>
    </r>
  </si>
  <si>
    <r>
      <t xml:space="preserve">- ONS is aware that the DB/DC/hybrid membership breakdowns in the first table of this spreadsheet may not match the DB/DC/hybrid breakdowns for assets, investment income and transactions in spreadsheets 5, 11 and 14 because members' benefits may not always reflect the way funds are invested, particularly in hybrid schemes. </t>
    </r>
    <r>
      <rPr>
        <b/>
        <sz val="14"/>
        <rFont val="Calibri"/>
        <family val="2"/>
        <scheme val="minor"/>
      </rPr>
      <t>ONS asks you to use your best judgement about how to report in each spreadsheet.</t>
    </r>
  </si>
  <si>
    <t xml:space="preserve">- All values should be reported in £ million, to 3 decimal places. Please avoid entering text or spaces in the blue cells. </t>
  </si>
  <si>
    <t>- All values should be reported in £ million, to 3 decimal places. Please avoid entering text or spaces in the blue cells.</t>
  </si>
  <si>
    <r>
      <t xml:space="preserve">For value of assets, please report using market values (as in spreadsheet </t>
    </r>
    <r>
      <rPr>
        <b/>
        <sz val="14"/>
        <rFont val="Calibri"/>
        <family val="2"/>
        <scheme val="minor"/>
      </rPr>
      <t>11. Assets</t>
    </r>
    <r>
      <rPr>
        <sz val="14"/>
        <rFont val="Calibri"/>
        <family val="2"/>
        <scheme val="minor"/>
      </rPr>
      <t xml:space="preserve">) in £ million, to 3 decimal places. </t>
    </r>
  </si>
  <si>
    <t>- Information reported for a quarter should be for that quarter only. Please do not report on a cumulative basis (Q1 + Q2 etc).</t>
  </si>
  <si>
    <r>
      <t xml:space="preserve">- If you pay employee contributions via the employer under </t>
    </r>
    <r>
      <rPr>
        <b/>
        <sz val="14"/>
        <rFont val="Calibri"/>
        <family val="2"/>
        <scheme val="minor"/>
      </rPr>
      <t>salary sacrifice</t>
    </r>
    <r>
      <rPr>
        <sz val="14"/>
        <rFont val="Calibri"/>
        <family val="2"/>
        <scheme val="minor"/>
      </rPr>
      <t xml:space="preserve"> arrangements, it is acceptable to record these as employer contributions. Please make sure you select the appropriate category from the dropdown list for salary sacrifice arrangements.</t>
    </r>
  </si>
  <si>
    <r>
      <t xml:space="preserve">- </t>
    </r>
    <r>
      <rPr>
        <b/>
        <sz val="14"/>
        <rFont val="Calibri"/>
        <family val="2"/>
        <scheme val="minor"/>
      </rPr>
      <t>amounts added in respect of tax relief claimed by the scheme</t>
    </r>
    <r>
      <rPr>
        <sz val="14"/>
        <rFont val="Calibri"/>
        <family val="2"/>
        <scheme val="minor"/>
      </rPr>
      <t xml:space="preserve">: some DC schemes add tax relief, which the scheme claims from HM Revenue and Customs (HMRC), to contributions received from the employer and employee; in such cases, please report the amounts added in the quarter that they are added, even if this is not the same quarter as the original contribution giving rise to the tax relief. Please note that this </t>
    </r>
    <r>
      <rPr>
        <b/>
        <sz val="14"/>
        <rFont val="Calibri"/>
        <family val="2"/>
        <scheme val="minor"/>
      </rPr>
      <t>not applicable</t>
    </r>
    <r>
      <rPr>
        <sz val="14"/>
        <rFont val="Calibri"/>
        <family val="2"/>
        <scheme val="minor"/>
      </rPr>
      <t xml:space="preserve"> for DB schemes or sections.</t>
    </r>
  </si>
  <si>
    <r>
      <rPr>
        <b/>
        <sz val="14"/>
        <rFont val="Calibri"/>
        <family val="2"/>
        <scheme val="minor"/>
      </rPr>
      <t>Revisions:</t>
    </r>
    <r>
      <rPr>
        <sz val="14"/>
        <rFont val="Calibri"/>
        <family val="2"/>
        <scheme val="minor"/>
      </rPr>
      <t xml:space="preserve"> ONS's online survey system allows you to revise figures for previous quarters; revised spreadsheets for up to 3 previous quarters (as well as the current quarter) can be re-uploaded to the ONS system.</t>
    </r>
  </si>
  <si>
    <r>
      <t xml:space="preserve">- </t>
    </r>
    <r>
      <rPr>
        <b/>
        <sz val="14"/>
        <color theme="1"/>
        <rFont val="Calibri"/>
        <family val="2"/>
        <scheme val="minor"/>
      </rPr>
      <t>equities</t>
    </r>
    <r>
      <rPr>
        <sz val="14"/>
        <color theme="1"/>
        <rFont val="Calibri"/>
        <family val="2"/>
        <scheme val="minor"/>
      </rPr>
      <t xml:space="preserve"> means</t>
    </r>
    <r>
      <rPr>
        <b/>
        <sz val="14"/>
        <color theme="1"/>
        <rFont val="Calibri"/>
        <family val="2"/>
        <scheme val="minor"/>
      </rPr>
      <t xml:space="preserve"> </t>
    </r>
    <r>
      <rPr>
        <sz val="14"/>
        <color theme="1"/>
        <rFont val="Calibri"/>
        <family val="2"/>
        <scheme val="minor"/>
      </rPr>
      <t>listed and unlisted (quoted and unquoted) equities.</t>
    </r>
  </si>
  <si>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t>
    </r>
    <r>
      <rPr>
        <b/>
        <sz val="14"/>
        <rFont val="Calibri"/>
        <family val="2"/>
        <scheme val="minor"/>
      </rPr>
      <t xml:space="preserve">exclude </t>
    </r>
    <r>
      <rPr>
        <sz val="14"/>
        <rFont val="Calibri"/>
        <family val="2"/>
        <scheme val="minor"/>
      </rPr>
      <t xml:space="preserve">any such funds that are created for a single investor. Please refer to the </t>
    </r>
    <r>
      <rPr>
        <b/>
        <sz val="14"/>
        <rFont val="Calibri"/>
        <family val="2"/>
        <scheme val="minor"/>
      </rPr>
      <t>Intro &amp; Guidance</t>
    </r>
    <r>
      <rPr>
        <sz val="14"/>
        <rFont val="Calibri"/>
        <family val="2"/>
        <scheme val="minor"/>
      </rPr>
      <t xml:space="preserve"> for a full definition. </t>
    </r>
  </si>
  <si>
    <r>
      <t xml:space="preserve">- </t>
    </r>
    <r>
      <rPr>
        <b/>
        <sz val="14"/>
        <rFont val="Calibri"/>
        <family val="2"/>
        <scheme val="minor"/>
      </rPr>
      <t>derivatives</t>
    </r>
    <r>
      <rPr>
        <sz val="14"/>
        <rFont val="Calibri"/>
        <family val="2"/>
        <scheme val="minor"/>
      </rPr>
      <t xml:space="preserve"> are: swaps, options, forward foreign currency contracts and futures but </t>
    </r>
    <r>
      <rPr>
        <b/>
        <sz val="14"/>
        <rFont val="Calibri"/>
        <family val="2"/>
        <scheme val="minor"/>
      </rPr>
      <t xml:space="preserve">not </t>
    </r>
    <r>
      <rPr>
        <sz val="14"/>
        <rFont val="Calibri"/>
        <family val="2"/>
        <scheme val="minor"/>
      </rPr>
      <t>reverse repurchase agreements (reverse repos) or repurchase agreements (repos).</t>
    </r>
  </si>
  <si>
    <r>
      <t xml:space="preserve">- </t>
    </r>
    <r>
      <rPr>
        <b/>
        <sz val="14"/>
        <rFont val="Calibri"/>
        <family val="2"/>
        <scheme val="minor"/>
      </rPr>
      <t>structured products</t>
    </r>
    <r>
      <rPr>
        <sz val="14"/>
        <rFont val="Calibri"/>
        <family val="2"/>
        <scheme val="minor"/>
      </rPr>
      <t xml:space="preserve">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If they are pooled among more than one investor, please report them under </t>
    </r>
    <r>
      <rPr>
        <b/>
        <sz val="14"/>
        <rFont val="Calibri"/>
        <family val="2"/>
        <scheme val="minor"/>
      </rPr>
      <t>pooled investment vehicles</t>
    </r>
    <r>
      <rPr>
        <sz val="14"/>
        <rFont val="Calibri"/>
        <family val="2"/>
        <scheme val="minor"/>
      </rPr>
      <t xml:space="preserve"> rather than under structured products. See spreadsheet </t>
    </r>
    <r>
      <rPr>
        <b/>
        <sz val="14"/>
        <rFont val="Calibri"/>
        <family val="2"/>
        <scheme val="minor"/>
      </rPr>
      <t xml:space="preserve">11. Assets </t>
    </r>
    <r>
      <rPr>
        <sz val="14"/>
        <rFont val="Calibri"/>
        <family val="2"/>
        <scheme val="minor"/>
      </rPr>
      <t>for details.</t>
    </r>
  </si>
  <si>
    <t>- Please report all figures as positive (not negative) values; the exception is income refunds, which should have negative values.</t>
  </si>
  <si>
    <t>Bonds issued by Central Governments (including UK Government Gilts)</t>
  </si>
  <si>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t>
    </r>
    <r>
      <rPr>
        <b/>
        <sz val="14"/>
        <rFont val="Calibri"/>
        <family val="2"/>
        <scheme val="minor"/>
      </rPr>
      <t>do not include</t>
    </r>
    <r>
      <rPr>
        <sz val="14"/>
        <rFont val="Calibri"/>
        <family val="2"/>
        <scheme val="minor"/>
      </rPr>
      <t xml:space="preserve"> in pooled investment vehicles any funds that are created for a single investor, unless they invest in an underlying fund or funds in which other investors also invest. Please also refer to the </t>
    </r>
    <r>
      <rPr>
        <b/>
        <sz val="14"/>
        <rFont val="Calibri"/>
        <family val="2"/>
        <scheme val="minor"/>
      </rPr>
      <t>Intro &amp; Guidance</t>
    </r>
    <r>
      <rPr>
        <sz val="14"/>
        <rFont val="Calibri"/>
        <family val="2"/>
        <scheme val="minor"/>
      </rPr>
      <t xml:space="preserve">. </t>
    </r>
  </si>
  <si>
    <r>
      <t xml:space="preserve">- </t>
    </r>
    <r>
      <rPr>
        <b/>
        <sz val="14"/>
        <rFont val="Calibri"/>
        <family val="2"/>
        <scheme val="minor"/>
      </rPr>
      <t>Direct investments</t>
    </r>
    <r>
      <rPr>
        <sz val="14"/>
        <rFont val="Calibri"/>
        <family val="2"/>
        <scheme val="minor"/>
      </rPr>
      <t xml:space="preserve"> includes all investment assets that the scheme holds directly, such as securities, property and alternatives, rather than though a pooled investment vehicle. This includes assets that are held in a fund structure created for a single investor such as a Qualifying Investor Fund (QIF). These assets should be allocated to the appropriate lines unless the single-investor fund holds assets in an underlying fund or funds in which other investors also invest, in which case it should be reported as part of pooled investment vehicles. </t>
    </r>
    <r>
      <rPr>
        <b/>
        <sz val="14"/>
        <rFont val="Calibri"/>
        <family val="2"/>
        <scheme val="minor"/>
      </rPr>
      <t>Direct investments include investments via Limited Partnerships (LPs)</t>
    </r>
    <r>
      <rPr>
        <sz val="14"/>
        <rFont val="Calibri"/>
        <family val="2"/>
        <scheme val="minor"/>
      </rPr>
      <t>, even though these involve more than one investor. Please also refer to the</t>
    </r>
    <r>
      <rPr>
        <b/>
        <sz val="14"/>
        <rFont val="Calibri"/>
        <family val="2"/>
        <scheme val="minor"/>
      </rPr>
      <t xml:space="preserve"> Intro &amp; Guidance</t>
    </r>
    <r>
      <rPr>
        <sz val="14"/>
        <rFont val="Calibri"/>
        <family val="2"/>
        <scheme val="minor"/>
      </rPr>
      <t xml:space="preserve">. </t>
    </r>
  </si>
  <si>
    <r>
      <t xml:space="preserve"> - include in </t>
    </r>
    <r>
      <rPr>
        <b/>
        <sz val="14"/>
        <rFont val="Calibri"/>
        <family val="2"/>
        <scheme val="minor"/>
      </rPr>
      <t>other amounts receivable (pending)</t>
    </r>
    <r>
      <rPr>
        <sz val="14"/>
        <rFont val="Calibri"/>
        <family val="2"/>
        <scheme val="minor"/>
      </rPr>
      <t>: amounts not yet received on sales of assets; amounts outstanding from HMRC, broker/dealers and other third parties; and spot foreign exchange deals (net), where net value is positive</t>
    </r>
  </si>
  <si>
    <r>
      <t xml:space="preserve">- </t>
    </r>
    <r>
      <rPr>
        <b/>
        <sz val="14"/>
        <rFont val="Calibri"/>
        <family val="2"/>
        <scheme val="minor"/>
      </rPr>
      <t>accrued income</t>
    </r>
    <r>
      <rPr>
        <sz val="14"/>
        <rFont val="Calibri"/>
        <family val="2"/>
        <scheme val="minor"/>
      </rPr>
      <t xml:space="preserve"> means income earned but not yet paid on direct investments.</t>
    </r>
  </si>
  <si>
    <r>
      <t xml:space="preserve">- All </t>
    </r>
    <r>
      <rPr>
        <sz val="14"/>
        <color theme="1"/>
        <rFont val="Calibri"/>
        <family val="2"/>
        <scheme val="minor"/>
      </rPr>
      <t xml:space="preserve">values should be reported in £ million, to 3 decimal places. </t>
    </r>
  </si>
  <si>
    <t>Please review the following totals before submitting this form. Please do not edit values on this page. If you need to edit, please click on the links to go back to the section and edit there.</t>
  </si>
  <si>
    <t>Before you go, please could you answer the following question (estimates acceptable):</t>
  </si>
  <si>
    <t>How long has it taken you to complete the survey this quarter?</t>
  </si>
  <si>
    <r>
      <t xml:space="preserve">- </t>
    </r>
    <r>
      <rPr>
        <b/>
        <sz val="14"/>
        <rFont val="Calibri"/>
        <family val="2"/>
        <scheme val="minor"/>
      </rPr>
      <t>income arrears</t>
    </r>
    <r>
      <rPr>
        <sz val="14"/>
        <rFont val="Calibri"/>
        <family val="2"/>
        <scheme val="minor"/>
      </rPr>
      <t xml:space="preserve"> are amounts owing but not yet paid on cash and borrowing and on repos.</t>
    </r>
  </si>
  <si>
    <r>
      <t xml:space="preserve">- </t>
    </r>
    <r>
      <rPr>
        <b/>
        <sz val="14"/>
        <rFont val="Calibri"/>
        <family val="2"/>
        <scheme val="minor"/>
      </rPr>
      <t>unpaid benefits</t>
    </r>
    <r>
      <rPr>
        <sz val="14"/>
        <rFont val="Calibri"/>
        <family val="2"/>
        <scheme val="minor"/>
      </rPr>
      <t xml:space="preserve"> are pensions and related benefits (as defined in spreadsheet </t>
    </r>
    <r>
      <rPr>
        <b/>
        <sz val="14"/>
        <rFont val="Calibri"/>
        <family val="2"/>
        <scheme val="minor"/>
      </rPr>
      <t>7. Benefits</t>
    </r>
    <r>
      <rPr>
        <sz val="14"/>
        <rFont val="Calibri"/>
        <family val="2"/>
        <scheme val="minor"/>
      </rPr>
      <t xml:space="preserve">) due but not paid during the quarter; these are not part of </t>
    </r>
    <r>
      <rPr>
        <b/>
        <sz val="14"/>
        <rFont val="Calibri"/>
        <family val="2"/>
        <scheme val="minor"/>
      </rPr>
      <t>investment liabilities</t>
    </r>
    <r>
      <rPr>
        <sz val="14"/>
        <rFont val="Calibri"/>
        <family val="2"/>
        <scheme val="minor"/>
      </rPr>
      <t>.</t>
    </r>
  </si>
  <si>
    <r>
      <t xml:space="preserve">- </t>
    </r>
    <r>
      <rPr>
        <b/>
        <sz val="14"/>
        <color theme="1"/>
        <rFont val="Calibri"/>
        <family val="2"/>
        <scheme val="minor"/>
      </rPr>
      <t xml:space="preserve">derivatives </t>
    </r>
    <r>
      <rPr>
        <sz val="14"/>
        <color theme="1"/>
        <rFont val="Calibri"/>
        <family val="2"/>
        <scheme val="minor"/>
      </rPr>
      <t xml:space="preserve">are: swaps, options, forward foreign currency contracts (including hedges), futures but </t>
    </r>
    <r>
      <rPr>
        <b/>
        <sz val="14"/>
        <color theme="1"/>
        <rFont val="Calibri"/>
        <family val="2"/>
        <scheme val="minor"/>
      </rPr>
      <t>not</t>
    </r>
    <r>
      <rPr>
        <sz val="14"/>
        <color theme="1"/>
        <rFont val="Calibri"/>
        <family val="2"/>
        <scheme val="minor"/>
      </rPr>
      <t xml:space="preserve"> reverse repurchase agreements (reverse repos) and repurchase agreements (repos), which should be reported in spreadsheets 11 and 12 respectively.</t>
    </r>
  </si>
  <si>
    <r>
      <t xml:space="preserve">- </t>
    </r>
    <r>
      <rPr>
        <b/>
        <sz val="14"/>
        <color theme="1"/>
        <rFont val="Calibri"/>
        <family val="2"/>
        <scheme val="minor"/>
      </rPr>
      <t>overseas contracts</t>
    </r>
    <r>
      <rPr>
        <sz val="14"/>
        <color theme="1"/>
        <rFont val="Calibri"/>
        <family val="2"/>
        <scheme val="minor"/>
      </rPr>
      <t xml:space="preserve"> refers to where there is a contract with a counterparty registered outside the UK; do </t>
    </r>
    <r>
      <rPr>
        <b/>
        <sz val="14"/>
        <color theme="1"/>
        <rFont val="Calibri"/>
        <family val="2"/>
        <scheme val="minor"/>
      </rPr>
      <t>not</t>
    </r>
    <r>
      <rPr>
        <sz val="14"/>
        <color theme="1"/>
        <rFont val="Calibri"/>
        <family val="2"/>
        <scheme val="minor"/>
      </rPr>
      <t xml:space="preserve"> include foreign currency contracts with UK providers. Note that if the provider is part of an overseas parent company but the contract is with the UK-registered part of the business, this should be classed as a UK contract</t>
    </r>
    <r>
      <rPr>
        <sz val="14"/>
        <color theme="1"/>
        <rFont val="Calibri"/>
        <family val="2"/>
        <scheme val="minor"/>
      </rPr>
      <t>.</t>
    </r>
  </si>
  <si>
    <t>Include in cash and borrowing:</t>
  </si>
  <si>
    <t>- overdrafts</t>
  </si>
  <si>
    <r>
      <t xml:space="preserve">- </t>
    </r>
    <r>
      <rPr>
        <b/>
        <sz val="14"/>
        <rFont val="Calibri"/>
        <family val="2"/>
        <scheme val="minor"/>
      </rPr>
      <t xml:space="preserve">cash and cash equivalents </t>
    </r>
    <r>
      <rPr>
        <sz val="14"/>
        <rFont val="Calibri"/>
        <family val="2"/>
        <scheme val="minor"/>
      </rPr>
      <t xml:space="preserve">are: cash and deposits </t>
    </r>
    <r>
      <rPr>
        <b/>
        <i/>
        <sz val="14"/>
        <rFont val="Calibri"/>
        <family val="2"/>
        <scheme val="minor"/>
      </rPr>
      <t xml:space="preserve">less </t>
    </r>
    <r>
      <rPr>
        <sz val="14"/>
        <rFont val="Calibri"/>
        <family val="2"/>
        <scheme val="minor"/>
      </rPr>
      <t>borrowing (overdrafts), reverse repos</t>
    </r>
    <r>
      <rPr>
        <b/>
        <i/>
        <sz val="14"/>
        <rFont val="Calibri"/>
        <family val="2"/>
        <scheme val="minor"/>
      </rPr>
      <t xml:space="preserve"> less</t>
    </r>
    <r>
      <rPr>
        <sz val="14"/>
        <rFont val="Calibri"/>
        <family val="2"/>
        <scheme val="minor"/>
      </rPr>
      <t xml:space="preserve"> repos and loans. </t>
    </r>
  </si>
  <si>
    <r>
      <t xml:space="preserve">- </t>
    </r>
    <r>
      <rPr>
        <b/>
        <sz val="14"/>
        <rFont val="Calibri"/>
        <family val="2"/>
        <scheme val="minor"/>
      </rPr>
      <t>other investment balances</t>
    </r>
    <r>
      <rPr>
        <sz val="14"/>
        <rFont val="Calibri"/>
        <family val="2"/>
        <scheme val="minor"/>
      </rPr>
      <t xml:space="preserve"> are: accrued income and other amounts receivable </t>
    </r>
    <r>
      <rPr>
        <b/>
        <i/>
        <sz val="14"/>
        <rFont val="Calibri"/>
        <family val="2"/>
        <scheme val="minor"/>
      </rPr>
      <t>less</t>
    </r>
    <r>
      <rPr>
        <sz val="14"/>
        <rFont val="Calibri"/>
        <family val="2"/>
        <scheme val="minor"/>
      </rPr>
      <t xml:space="preserve"> income arrears and other amounts payable.</t>
    </r>
  </si>
  <si>
    <r>
      <t xml:space="preserve">- </t>
    </r>
    <r>
      <rPr>
        <b/>
        <sz val="14"/>
        <rFont val="Calibri"/>
        <family val="2"/>
        <scheme val="minor"/>
      </rPr>
      <t>equities</t>
    </r>
    <r>
      <rPr>
        <sz val="14"/>
        <rFont val="Calibri"/>
        <family val="2"/>
        <scheme val="minor"/>
      </rPr>
      <t xml:space="preserve"> means listed and unlisted (quoted and unquoted) equities (see spreadsheet </t>
    </r>
    <r>
      <rPr>
        <b/>
        <sz val="14"/>
        <rFont val="Calibri"/>
        <family val="2"/>
        <scheme val="minor"/>
      </rPr>
      <t>11. Assets</t>
    </r>
    <r>
      <rPr>
        <sz val="14"/>
        <rFont val="Calibri"/>
        <family val="2"/>
        <scheme val="minor"/>
      </rPr>
      <t>).</t>
    </r>
  </si>
  <si>
    <r>
      <t xml:space="preserve">- </t>
    </r>
    <r>
      <rPr>
        <b/>
        <sz val="14"/>
        <rFont val="Calibri"/>
        <family val="2"/>
        <scheme val="minor"/>
      </rPr>
      <t>structured products</t>
    </r>
    <r>
      <rPr>
        <sz val="14"/>
        <rFont val="Calibri"/>
        <family val="2"/>
        <scheme val="minor"/>
      </rPr>
      <t xml:space="preserve"> are those where it is very difficult to separately identify the derivatives and the underlying assets because a single investment has been created through a process of financial engineering which combines the underlying asset classes with derivatives. Structured products are generally used by pension schemes as part of risk reducing mandates or Liability Driven Investment (LDI) strategies and are bespoke products created for a single investor (the pension scheme); see spreadsheet </t>
    </r>
    <r>
      <rPr>
        <b/>
        <sz val="14"/>
        <rFont val="Calibri"/>
        <family val="2"/>
        <scheme val="minor"/>
      </rPr>
      <t>11. Assets</t>
    </r>
    <r>
      <rPr>
        <sz val="14"/>
        <rFont val="Calibri"/>
        <family val="2"/>
        <scheme val="minor"/>
      </rPr>
      <t xml:space="preserve"> for details.</t>
    </r>
  </si>
  <si>
    <t>- This spreadsheet reflects the 'Reconciliation of investments' tables used in standard pension scheme reporting. It accounts for the difference between the opening value of investments and the closing value of investments in the 3-month period (quarter), which is equal to the sum of stock movements and change in market value during the period.</t>
  </si>
  <si>
    <r>
      <t xml:space="preserve">- Please report market values (with accrued income and income arrears shown separately as part of </t>
    </r>
    <r>
      <rPr>
        <b/>
        <sz val="14"/>
        <rFont val="Calibri"/>
        <family val="2"/>
        <scheme val="minor"/>
      </rPr>
      <t>Other investment balances</t>
    </r>
    <r>
      <rPr>
        <sz val="14"/>
        <rFont val="Calibri"/>
        <family val="2"/>
        <scheme val="minor"/>
      </rPr>
      <t>).</t>
    </r>
  </si>
  <si>
    <t>Closing value (links to values reported in spreadsheet 11)</t>
  </si>
  <si>
    <r>
      <t xml:space="preserve">- the approach followed here is based on accounting for the difference between the opening value of investments and the closing value of investments in the 3-month period (quarter), which is equal to the sum of acquisitions (purchases and derivative payments) </t>
    </r>
    <r>
      <rPr>
        <i/>
        <sz val="14"/>
        <rFont val="Calibri"/>
        <family val="2"/>
        <scheme val="minor"/>
      </rPr>
      <t>less</t>
    </r>
    <r>
      <rPr>
        <sz val="14"/>
        <rFont val="Calibri"/>
        <family val="2"/>
        <scheme val="minor"/>
      </rPr>
      <t xml:space="preserve"> disposals (sales proceeds and derivative receipts)</t>
    </r>
    <r>
      <rPr>
        <i/>
        <sz val="14"/>
        <rFont val="Calibri"/>
        <family val="2"/>
        <scheme val="minor"/>
      </rPr>
      <t xml:space="preserve"> plus </t>
    </r>
    <r>
      <rPr>
        <sz val="14"/>
        <rFont val="Calibri"/>
        <family val="2"/>
        <scheme val="minor"/>
      </rPr>
      <t>change in market value during the period.</t>
    </r>
  </si>
  <si>
    <t>Value of assets (total for all rows should match cell E5 in spreadsheet 11. Assets)</t>
  </si>
  <si>
    <r>
      <t xml:space="preserve">This sheet is designed to provide some look-through </t>
    </r>
    <r>
      <rPr>
        <b/>
        <i/>
        <sz val="14"/>
        <rFont val="Calibri"/>
        <family val="2"/>
        <scheme val="minor"/>
      </rPr>
      <t>without</t>
    </r>
    <r>
      <rPr>
        <sz val="14"/>
        <rFont val="Calibri"/>
        <family val="2"/>
        <scheme val="minor"/>
      </rPr>
      <t xml:space="preserve"> requiring full look-through. We aim to collect, for each of the underlying funds that you hold, the type of fund, asset class and country where the fund is registered (see column headings). We also ask for a unique ID code (ISIN, SEDOL or Citicode) where available. This is so that we can obtain other information such as asset allocation, geography and sector from commercial sources using these codes without asking you to provide them. This is designed to meet our minimum requirements while minimising the burden on you.</t>
    </r>
  </si>
  <si>
    <r>
      <t xml:space="preserve">Please provide the ISIN or SEDOL or Citicode for all funds in which the scheme invests. If the fund does not have a code (e.g. because it is a white label or mirror fund), please use the code of the underlying fund. If no code is available, leave blank. Please </t>
    </r>
    <r>
      <rPr>
        <b/>
        <sz val="14"/>
        <rFont val="Calibri"/>
        <family val="2"/>
        <scheme val="minor"/>
      </rPr>
      <t>do not enter "dummy" codes</t>
    </r>
    <r>
      <rPr>
        <sz val="14"/>
        <rFont val="Calibri"/>
        <family val="2"/>
        <scheme val="minor"/>
      </rPr>
      <t xml:space="preserve"> that you have created for internal purposes (within your organisation). </t>
    </r>
    <r>
      <rPr>
        <b/>
        <sz val="14"/>
        <rFont val="Calibri"/>
        <family val="2"/>
        <scheme val="minor"/>
      </rPr>
      <t/>
    </r>
  </si>
  <si>
    <r>
      <t>- Please report remaining (residual) maturities of conventional Gilts (</t>
    </r>
    <r>
      <rPr>
        <b/>
        <sz val="14"/>
        <color theme="1"/>
        <rFont val="Calibri"/>
        <family val="2"/>
        <scheme val="minor"/>
      </rPr>
      <t xml:space="preserve">not </t>
    </r>
    <r>
      <rPr>
        <sz val="14"/>
        <color theme="1"/>
        <rFont val="Calibri"/>
        <family val="2"/>
        <scheme val="minor"/>
      </rPr>
      <t>original maturities).</t>
    </r>
  </si>
  <si>
    <t>Members</t>
  </si>
  <si>
    <r>
      <t>- amounts taken by members to purchase annuities or other retirement products such as drawdown outside the scheme</t>
    </r>
    <r>
      <rPr>
        <b/>
        <sz val="14"/>
        <rFont val="Calibri"/>
        <family val="2"/>
        <scheme val="minor"/>
      </rPr>
      <t>;</t>
    </r>
    <r>
      <rPr>
        <sz val="14"/>
        <rFont val="Calibri"/>
        <family val="2"/>
        <scheme val="minor"/>
      </rPr>
      <t xml:space="preserve"> these should be reported in spreadsheet </t>
    </r>
    <r>
      <rPr>
        <b/>
        <sz val="14"/>
        <rFont val="Calibri"/>
        <family val="2"/>
        <scheme val="minor"/>
      </rPr>
      <t xml:space="preserve">8. Leavers and transfers out. Note: </t>
    </r>
    <r>
      <rPr>
        <sz val="14"/>
        <rFont val="Calibri"/>
        <family val="2"/>
        <scheme val="minor"/>
      </rPr>
      <t>this is rare for DB and hybrid schemes (it mainly applies to DC schemes).</t>
    </r>
  </si>
  <si>
    <r>
      <t xml:space="preserve">- </t>
    </r>
    <r>
      <rPr>
        <b/>
        <sz val="14"/>
        <rFont val="Calibri"/>
        <family val="2"/>
        <scheme val="minor"/>
      </rPr>
      <t>purchase of annuities or other retirement products such as drawdown</t>
    </r>
    <r>
      <rPr>
        <sz val="14"/>
        <rFont val="Calibri"/>
        <family val="2"/>
        <scheme val="minor"/>
      </rPr>
      <t xml:space="preserve"> means amounts taken by members to purchase annuities (via Open Market Options) or other retirement products outside the scheme. </t>
    </r>
    <r>
      <rPr>
        <b/>
        <sz val="14"/>
        <rFont val="Calibri"/>
        <family val="2"/>
        <scheme val="minor"/>
      </rPr>
      <t>Note</t>
    </r>
    <r>
      <rPr>
        <sz val="14"/>
        <rFont val="Calibri"/>
        <family val="2"/>
        <scheme val="minor"/>
      </rPr>
      <t>: this is rare for DB and hybrid schemes (it mainly applies to DC schemes).</t>
    </r>
  </si>
  <si>
    <t>Include in transfers out:</t>
  </si>
  <si>
    <t>- costs associated with stock lending (also known as securities lending)</t>
  </si>
  <si>
    <t>-- Please also use the drop-down list below the table to indicate if such payments exist and, if so, whether you are including some of them, all of them or none of them.</t>
  </si>
  <si>
    <t>Drop-down list guidance:</t>
  </si>
  <si>
    <t>- tax payable in respect of transfers out, including Recognised Overseas Pension Schemes (ROPS)</t>
  </si>
  <si>
    <t>End of survey and completion time</t>
  </si>
  <si>
    <t xml:space="preserve">Thank you for completing the Financial Survey of Pension Schemes (FSPS). </t>
  </si>
  <si>
    <t>Next section: Benefits</t>
  </si>
  <si>
    <t>Next section: Capital transfers</t>
  </si>
  <si>
    <t>Next section: Derivatives balances</t>
  </si>
  <si>
    <t>dropdown check</t>
  </si>
  <si>
    <t>Open-Ended Investment Company (OEIC)</t>
  </si>
  <si>
    <t>unit trust</t>
  </si>
  <si>
    <t>investment trust</t>
  </si>
  <si>
    <t>unit-linked insurance fund</t>
  </si>
  <si>
    <t>Exchange Traded Fund (ETF)</t>
  </si>
  <si>
    <t>other</t>
  </si>
  <si>
    <t>equity</t>
  </si>
  <si>
    <t>fixed interest</t>
  </si>
  <si>
    <t>property</t>
  </si>
  <si>
    <t>mixed asset</t>
  </si>
  <si>
    <t>hedge</t>
  </si>
  <si>
    <t>private equity</t>
  </si>
  <si>
    <t>money market</t>
  </si>
  <si>
    <t>structured product</t>
  </si>
  <si>
    <t>with profits</t>
  </si>
  <si>
    <t>commodity/energy</t>
  </si>
  <si>
    <t>ISIN</t>
  </si>
  <si>
    <t>SEDOL</t>
  </si>
  <si>
    <t>Citicode</t>
  </si>
  <si>
    <t>These are the additional lists used in spreadsheet 15</t>
  </si>
  <si>
    <t>Column E</t>
  </si>
  <si>
    <t>Column F</t>
  </si>
  <si>
    <t>Column I</t>
  </si>
  <si>
    <t>col E</t>
  </si>
  <si>
    <t>col F</t>
  </si>
  <si>
    <t>col I</t>
  </si>
  <si>
    <t>col G</t>
  </si>
  <si>
    <t>dropdown list</t>
  </si>
  <si>
    <t>Derivatives balances: assets and liabilities (not applicable for those with only pooled investments)</t>
  </si>
  <si>
    <t>Automation &amp; dropdown lists</t>
  </si>
  <si>
    <t>Pension schemes may report income and expenditure on a 'cash basis' or an 'accruals basis'. If your annual accounts are on an accruals basis and you have decided to report income and expenditure for the first three quarters of the year on a cash basis, you may need to revise the first three quarters when you get to the fourth quarter (or adjust the figures for Quarter 4) in order to reconcile with your scheme's annual accounts. To help our systems deal with any such changes and adjustments, please select from the following dropdown lists:</t>
  </si>
  <si>
    <r>
      <t xml:space="preserve">- In some cases, you may have to make a judgement about what to include where. ONS's general advice is to follow the approach used in your scheme accounts. For specific queries, please email ONS at </t>
    </r>
    <r>
      <rPr>
        <b/>
        <sz val="14"/>
        <color theme="1"/>
        <rFont val="Calibri"/>
        <family val="2"/>
        <scheme val="minor"/>
      </rPr>
      <t>surveys@ons.gov.uk</t>
    </r>
    <r>
      <rPr>
        <sz val="14"/>
        <color theme="1"/>
        <rFont val="Calibri"/>
        <family val="2"/>
        <scheme val="minor"/>
      </rPr>
      <t xml:space="preserve"> with "FSPS - questions" in the subject line.</t>
    </r>
  </si>
  <si>
    <t>- You are asked to report for a specific, named pension scheme, section or sections as detailed in the request that you have received to fill in this survey.</t>
  </si>
  <si>
    <r>
      <t xml:space="preserve">- Please note that it is </t>
    </r>
    <r>
      <rPr>
        <b/>
        <sz val="14"/>
        <rFont val="Calibri"/>
        <family val="2"/>
        <scheme val="minor"/>
      </rPr>
      <t>your</t>
    </r>
    <r>
      <rPr>
        <sz val="14"/>
        <rFont val="Calibri"/>
        <family val="2"/>
        <scheme val="minor"/>
      </rPr>
      <t xml:space="preserve"> responsibility to ensure that external providers of data to your scheme/section are aware of the </t>
    </r>
    <r>
      <rPr>
        <b/>
        <sz val="14"/>
        <rFont val="Calibri"/>
        <family val="2"/>
        <scheme val="minor"/>
      </rPr>
      <t>Guidance</t>
    </r>
    <r>
      <rPr>
        <sz val="14"/>
        <rFont val="Calibri"/>
        <family val="2"/>
        <scheme val="minor"/>
      </rPr>
      <t xml:space="preserve"> and </t>
    </r>
    <r>
      <rPr>
        <b/>
        <sz val="14"/>
        <rFont val="Calibri"/>
        <family val="2"/>
        <scheme val="minor"/>
      </rPr>
      <t>Definitions</t>
    </r>
    <r>
      <rPr>
        <sz val="14"/>
        <rFont val="Calibri"/>
        <family val="2"/>
        <scheme val="minor"/>
      </rPr>
      <t xml:space="preserve"> for this survey. In particular, you should read the definitions of </t>
    </r>
    <r>
      <rPr>
        <b/>
        <sz val="14"/>
        <rFont val="Calibri"/>
        <family val="2"/>
        <scheme val="minor"/>
      </rPr>
      <t>direct investments</t>
    </r>
    <r>
      <rPr>
        <sz val="14"/>
        <rFont val="Calibri"/>
        <family val="2"/>
        <scheme val="minor"/>
      </rPr>
      <t xml:space="preserve"> and </t>
    </r>
    <r>
      <rPr>
        <b/>
        <sz val="14"/>
        <rFont val="Calibri"/>
        <family val="2"/>
        <scheme val="minor"/>
      </rPr>
      <t>pooled investment vehicles</t>
    </r>
    <r>
      <rPr>
        <sz val="14"/>
        <rFont val="Calibri"/>
        <family val="2"/>
        <scheme val="minor"/>
      </rPr>
      <t xml:space="preserve"> provided below and ensure that your data suppliers understand which of the funds that you invest in falls into each of these categories.</t>
    </r>
  </si>
  <si>
    <r>
      <t>- You can choose whether to report on a cash basis or an accruals basis for income and expenditure each quarter, but please specify on which basis you are reporting in spreadsheet</t>
    </r>
    <r>
      <rPr>
        <b/>
        <sz val="14"/>
        <color theme="1"/>
        <rFont val="Calibri"/>
        <family val="2"/>
        <scheme val="minor"/>
      </rPr>
      <t xml:space="preserve"> 1. Reporting information</t>
    </r>
    <r>
      <rPr>
        <sz val="14"/>
        <color theme="1"/>
        <rFont val="Calibri"/>
        <family val="2"/>
        <scheme val="minor"/>
      </rPr>
      <t>.</t>
    </r>
  </si>
  <si>
    <r>
      <t xml:space="preserve">- Please answer the questions using your scheme accounts and related information. Unless specifically requested to do so, please do </t>
    </r>
    <r>
      <rPr>
        <b/>
        <sz val="14"/>
        <color theme="1"/>
        <rFont val="Calibri"/>
        <family val="2"/>
        <scheme val="minor"/>
      </rPr>
      <t>not</t>
    </r>
    <r>
      <rPr>
        <sz val="14"/>
        <color theme="1"/>
        <rFont val="Calibri"/>
        <family val="2"/>
        <scheme val="minor"/>
      </rPr>
      <t xml:space="preserve"> include figures from the accounts of the employer, master trust founder or other sponsor.</t>
    </r>
  </si>
  <si>
    <r>
      <t xml:space="preserve">- All values in spreadsheets 3-18 should be reported in </t>
    </r>
    <r>
      <rPr>
        <b/>
        <sz val="14"/>
        <rFont val="Calibri"/>
        <family val="2"/>
        <scheme val="minor"/>
      </rPr>
      <t>£ million</t>
    </r>
    <r>
      <rPr>
        <sz val="14"/>
        <rFont val="Calibri"/>
        <family val="2"/>
        <scheme val="minor"/>
      </rPr>
      <t>, to 3 decimal places. This is equivalent to reporting in '000s (thousands).</t>
    </r>
  </si>
  <si>
    <r>
      <t xml:space="preserve">- The 'Total' column in each spreadsheet adds together (automatically) the numbers for the scheme or the section(s) for which you are reporting. The breakdown rows should add to the totals in the scheme accounts (please </t>
    </r>
    <r>
      <rPr>
        <b/>
        <sz val="14"/>
        <rFont val="Calibri"/>
        <family val="2"/>
        <scheme val="minor"/>
      </rPr>
      <t>avoid double counting</t>
    </r>
    <r>
      <rPr>
        <sz val="14"/>
        <rFont val="Calibri"/>
        <family val="2"/>
        <scheme val="minor"/>
      </rPr>
      <t>).</t>
    </r>
  </si>
  <si>
    <r>
      <t xml:space="preserve">- Please use the 'Comments' column on the right-hand-side of the tables to explain any changes or problems with the data; this will help to reduce queries from ONS as part of the data validation process. </t>
    </r>
    <r>
      <rPr>
        <b/>
        <sz val="14"/>
        <rFont val="Calibri"/>
        <family val="2"/>
        <scheme val="minor"/>
      </rPr>
      <t>For example</t>
    </r>
    <r>
      <rPr>
        <sz val="14"/>
        <rFont val="Calibri"/>
        <family val="2"/>
        <scheme val="minor"/>
      </rPr>
      <t>: if assets are reclassified so that a cell which had a value last quarter is now reported as zero, please put "Reclassification of assets" in the corresponding row of the 'Comments' column.</t>
    </r>
  </si>
  <si>
    <r>
      <rPr>
        <b/>
        <sz val="14"/>
        <rFont val="Calibri"/>
        <family val="2"/>
        <scheme val="minor"/>
      </rPr>
      <t>Specific guidance</t>
    </r>
    <r>
      <rPr>
        <sz val="14"/>
        <rFont val="Calibri"/>
        <family val="2"/>
        <scheme val="minor"/>
      </rPr>
      <t xml:space="preserve"> is provided in each spreadsheet under the tables and also as </t>
    </r>
    <r>
      <rPr>
        <b/>
        <sz val="14"/>
        <rFont val="Calibri"/>
        <family val="2"/>
        <scheme val="minor"/>
      </rPr>
      <t>pop-up comments boxes</t>
    </r>
    <r>
      <rPr>
        <sz val="14"/>
        <rFont val="Calibri"/>
        <family val="2"/>
        <scheme val="minor"/>
      </rPr>
      <t>. The pop-up comments boxes can be seen by hovering over the cells with red triangles in the top right-hand corner.</t>
    </r>
  </si>
  <si>
    <t>You can – if you wish – create your own spreadsheets to produce the data each quarter, automating your data supply. You can then copy and paste information into the blue cells (including dropdown lists) and cells in the 'Comments' columns in the ONS template.</t>
  </si>
  <si>
    <r>
      <t xml:space="preserve">A pooled investment vehicle is considered to be ‘overseas’ if the underlying fund (the one that issued the units) is </t>
    </r>
    <r>
      <rPr>
        <b/>
        <sz val="14"/>
        <color theme="1"/>
        <rFont val="Calibri"/>
        <family val="2"/>
        <scheme val="minor"/>
      </rPr>
      <t>registered overseas</t>
    </r>
    <r>
      <rPr>
        <sz val="14"/>
        <color theme="1"/>
        <rFont val="Calibri"/>
        <family val="2"/>
        <scheme val="minor"/>
      </rPr>
      <t>. If the units are held in a ‘mirror’ or ‘white-labelled’ fund provided, for example, by a life insurer and made up of an underlying fund or several underlying funds, what counts is whether the underlying fund (or funds) is registered overseas.</t>
    </r>
  </si>
  <si>
    <r>
      <t xml:space="preserve">Some pitfalls when identifying UK vs. overseas for </t>
    </r>
    <r>
      <rPr>
        <b/>
        <sz val="14"/>
        <color theme="1"/>
        <rFont val="Calibri"/>
        <family val="2"/>
        <scheme val="minor"/>
      </rPr>
      <t>funds</t>
    </r>
    <r>
      <rPr>
        <sz val="14"/>
        <color theme="1"/>
        <rFont val="Calibri"/>
        <family val="2"/>
        <scheme val="minor"/>
      </rPr>
      <t>:</t>
    </r>
  </si>
  <si>
    <r>
      <t>- ‘Registered overseas’ does not refer to where an</t>
    </r>
    <r>
      <rPr>
        <b/>
        <sz val="14"/>
        <color theme="1"/>
        <rFont val="Calibri"/>
        <family val="2"/>
        <scheme val="minor"/>
      </rPr>
      <t xml:space="preserve"> intermediary</t>
    </r>
    <r>
      <rPr>
        <sz val="14"/>
        <color theme="1"/>
        <rFont val="Calibri"/>
        <family val="2"/>
        <scheme val="minor"/>
      </rPr>
      <t xml:space="preserve"> (such as a fund platform, investment bank or life insurer that provided the fund to the pension scheme) is registered</t>
    </r>
  </si>
  <si>
    <r>
      <t xml:space="preserve">- The definition does not depend on where the funds are </t>
    </r>
    <r>
      <rPr>
        <b/>
        <sz val="14"/>
        <color theme="1"/>
        <rFont val="Calibri"/>
        <family val="2"/>
        <scheme val="minor"/>
      </rPr>
      <t>listed</t>
    </r>
    <r>
      <rPr>
        <sz val="14"/>
        <color theme="1"/>
        <rFont val="Calibri"/>
        <family val="2"/>
        <scheme val="minor"/>
      </rPr>
      <t>; this can be misleading, especially for ETFs, as most ETFs listed in the UK are domiciled outside the UK.</t>
    </r>
  </si>
  <si>
    <r>
      <t xml:space="preserve">- It is not about the </t>
    </r>
    <r>
      <rPr>
        <b/>
        <sz val="14"/>
        <color theme="1"/>
        <rFont val="Calibri"/>
        <family val="2"/>
        <scheme val="minor"/>
      </rPr>
      <t>currency</t>
    </r>
    <r>
      <rPr>
        <sz val="14"/>
        <color theme="1"/>
        <rFont val="Calibri"/>
        <family val="2"/>
        <scheme val="minor"/>
      </rPr>
      <t xml:space="preserve"> in which the fund is denominated, e.g. it is possible for a Luxembourg-based fund to issue units in GBP; this is an overseas-registered fund.</t>
    </r>
  </si>
  <si>
    <r>
      <t xml:space="preserve">- It is not about where the fund </t>
    </r>
    <r>
      <rPr>
        <b/>
        <sz val="14"/>
        <color theme="1"/>
        <rFont val="Calibri"/>
        <family val="2"/>
        <scheme val="minor"/>
      </rPr>
      <t>invests</t>
    </r>
    <r>
      <rPr>
        <sz val="14"/>
        <color theme="1"/>
        <rFont val="Calibri"/>
        <family val="2"/>
        <scheme val="minor"/>
      </rPr>
      <t xml:space="preserve"> its money – for example, a ‘Global equity fund’ investing entirely overseas will be classed as ‘UK’ if the </t>
    </r>
    <r>
      <rPr>
        <b/>
        <sz val="14"/>
        <color theme="1"/>
        <rFont val="Calibri"/>
        <family val="2"/>
        <scheme val="minor"/>
      </rPr>
      <t>fund manager</t>
    </r>
    <r>
      <rPr>
        <sz val="14"/>
        <color theme="1"/>
        <rFont val="Calibri"/>
        <family val="2"/>
        <scheme val="minor"/>
      </rPr>
      <t xml:space="preserve"> is UK-based.</t>
    </r>
  </si>
  <si>
    <t>United Kingdom (UK) vs. overseas</t>
  </si>
  <si>
    <t>- share this template with your data suppliers so that they can provide you with data in the right format</t>
  </si>
  <si>
    <t>A similar problem may occur with the pop-up comments boxes. We have no 'fix' for this, but please note that the text in the pop-up comments boxes is repeated below the tables.</t>
  </si>
  <si>
    <r>
      <t xml:space="preserve">We are aware that the settings on some computers mean that some of the text below the tables appears to be cut off. You can resolve this issue by changing the row height. You can do this by 'dragging' </t>
    </r>
    <r>
      <rPr>
        <b/>
        <sz val="14"/>
        <color theme="1"/>
        <rFont val="Calibri"/>
        <family val="2"/>
        <scheme val="minor"/>
      </rPr>
      <t>or</t>
    </r>
    <r>
      <rPr>
        <sz val="14"/>
        <color theme="1"/>
        <rFont val="Calibri"/>
        <family val="2"/>
        <scheme val="minor"/>
      </rPr>
      <t xml:space="preserve"> by right clicking over the row number and selecting ‘Row height’ </t>
    </r>
    <r>
      <rPr>
        <b/>
        <sz val="14"/>
        <color theme="1"/>
        <rFont val="Calibri"/>
        <family val="2"/>
        <scheme val="minor"/>
      </rPr>
      <t>or</t>
    </r>
    <r>
      <rPr>
        <sz val="14"/>
        <color theme="1"/>
        <rFont val="Calibri"/>
        <family val="2"/>
        <scheme val="minor"/>
      </rPr>
      <t xml:space="preserve"> by using the menu: Home &gt; Format &gt; Row height.</t>
    </r>
  </si>
  <si>
    <t xml:space="preserve">- However, in such cases you should provide a brief explanation in the relevant row of the ‘Comments’ column (right-hand-side of each table) to avoid queries from ONS. </t>
  </si>
  <si>
    <r>
      <t xml:space="preserve">- When copy and pasting </t>
    </r>
    <r>
      <rPr>
        <b/>
        <sz val="14"/>
        <color theme="1"/>
        <rFont val="Calibri"/>
        <family val="2"/>
        <scheme val="minor"/>
      </rPr>
      <t>values</t>
    </r>
    <r>
      <rPr>
        <sz val="14"/>
        <color theme="1"/>
        <rFont val="Calibri"/>
        <family val="2"/>
        <scheme val="minor"/>
      </rPr>
      <t xml:space="preserve">, please ensure that the figures are in </t>
    </r>
    <r>
      <rPr>
        <b/>
        <sz val="14"/>
        <color theme="1"/>
        <rFont val="Calibri"/>
        <family val="2"/>
        <scheme val="minor"/>
      </rPr>
      <t>£ million</t>
    </r>
    <r>
      <rPr>
        <sz val="14"/>
        <color theme="1"/>
        <rFont val="Calibri"/>
        <family val="2"/>
        <scheme val="minor"/>
      </rPr>
      <t xml:space="preserve"> to 3 decimal places.</t>
    </r>
  </si>
  <si>
    <r>
      <t xml:space="preserve">To copy and paste successfully into a cell with a </t>
    </r>
    <r>
      <rPr>
        <b/>
        <sz val="14"/>
        <color theme="1"/>
        <rFont val="Calibri"/>
        <family val="2"/>
        <scheme val="minor"/>
      </rPr>
      <t>dropdown list</t>
    </r>
    <r>
      <rPr>
        <sz val="14"/>
        <color theme="1"/>
        <rFont val="Calibri"/>
        <family val="2"/>
        <scheme val="minor"/>
      </rPr>
      <t xml:space="preserve">, the spelling of what you want to copy and paste </t>
    </r>
    <r>
      <rPr>
        <b/>
        <sz val="14"/>
        <color theme="1"/>
        <rFont val="Calibri"/>
        <family val="2"/>
        <scheme val="minor"/>
      </rPr>
      <t>must</t>
    </r>
    <r>
      <rPr>
        <sz val="14"/>
        <color theme="1"/>
        <rFont val="Calibri"/>
        <family val="2"/>
        <scheme val="minor"/>
      </rPr>
      <t xml:space="preserve"> be identical to the spelling in the dropdown list used in the ONS template. For example, in spreadsheet 17 if you wanted to report a row for France, you can select “France” from the dropdown list or</t>
    </r>
    <r>
      <rPr>
        <b/>
        <sz val="14"/>
        <color theme="1"/>
        <rFont val="Calibri"/>
        <family val="2"/>
        <scheme val="minor"/>
      </rPr>
      <t xml:space="preserve"> </t>
    </r>
    <r>
      <rPr>
        <sz val="14"/>
        <color theme="1"/>
        <rFont val="Calibri"/>
        <family val="2"/>
        <scheme val="minor"/>
      </rPr>
      <t>type or paste in “France”, but if you type or try to paste in “Frence” (with a spelling mistake), you will get an error message. Similarly, an error message will appear if you type in a different country name, such as “Hong Kong” instead of “China, P.R.: Hong Kong” (as on the dropdown list).</t>
    </r>
  </si>
  <si>
    <r>
      <t xml:space="preserve">- </t>
    </r>
    <r>
      <rPr>
        <b/>
        <sz val="14"/>
        <rFont val="Calibri"/>
        <family val="2"/>
        <scheme val="minor"/>
      </rPr>
      <t>income from overseas</t>
    </r>
    <r>
      <rPr>
        <sz val="14"/>
        <rFont val="Calibri"/>
        <family val="2"/>
        <scheme val="minor"/>
      </rPr>
      <t xml:space="preserve"> refers to income from a direct investment outside the UK, a financial instrument</t>
    </r>
    <r>
      <rPr>
        <b/>
        <sz val="14"/>
        <rFont val="Calibri"/>
        <family val="2"/>
        <scheme val="minor"/>
      </rPr>
      <t xml:space="preserve"> issued</t>
    </r>
    <r>
      <rPr>
        <sz val="14"/>
        <rFont val="Calibri"/>
        <family val="2"/>
        <scheme val="minor"/>
      </rPr>
      <t xml:space="preserve"> outside the UK or a fund </t>
    </r>
    <r>
      <rPr>
        <b/>
        <sz val="14"/>
        <rFont val="Calibri"/>
        <family val="2"/>
        <scheme val="minor"/>
      </rPr>
      <t>registered</t>
    </r>
    <r>
      <rPr>
        <sz val="14"/>
        <rFont val="Calibri"/>
        <family val="2"/>
        <scheme val="minor"/>
      </rPr>
      <t xml:space="preserve"> outside the UK. Please refer to the </t>
    </r>
    <r>
      <rPr>
        <b/>
        <sz val="14"/>
        <rFont val="Calibri"/>
        <family val="2"/>
        <scheme val="minor"/>
      </rPr>
      <t>Intro &amp; Guidance</t>
    </r>
    <r>
      <rPr>
        <sz val="14"/>
        <rFont val="Calibri"/>
        <family val="2"/>
        <scheme val="minor"/>
      </rPr>
      <t xml:space="preserve"> for a full definition.</t>
    </r>
  </si>
  <si>
    <r>
      <t xml:space="preserve">- include in </t>
    </r>
    <r>
      <rPr>
        <b/>
        <sz val="14"/>
        <rFont val="Calibri"/>
        <family val="2"/>
        <scheme val="minor"/>
      </rPr>
      <t>short-term debt securities</t>
    </r>
    <r>
      <rPr>
        <sz val="14"/>
        <rFont val="Calibri"/>
        <family val="2"/>
        <scheme val="minor"/>
      </rPr>
      <t>: Treasury bills, certificates of deposit and commercial paper</t>
    </r>
  </si>
  <si>
    <r>
      <t xml:space="preserve">- participating preference shares should be included in </t>
    </r>
    <r>
      <rPr>
        <b/>
        <sz val="14"/>
        <rFont val="Calibri"/>
        <family val="2"/>
        <scheme val="minor"/>
      </rPr>
      <t>equities</t>
    </r>
    <r>
      <rPr>
        <sz val="14"/>
        <rFont val="Calibri"/>
        <family val="2"/>
        <scheme val="minor"/>
      </rPr>
      <t xml:space="preserve">, while non-participating preference shares should be included in </t>
    </r>
    <r>
      <rPr>
        <b/>
        <sz val="14"/>
        <rFont val="Calibri"/>
        <family val="2"/>
        <scheme val="minor"/>
      </rPr>
      <t>long-term debt securities</t>
    </r>
    <r>
      <rPr>
        <sz val="14"/>
        <rFont val="Calibri"/>
        <family val="2"/>
        <scheme val="minor"/>
      </rPr>
      <t>; non-participating preference shares are those that do not provide a claim on the residual value of a company upon liquidation</t>
    </r>
  </si>
  <si>
    <r>
      <t xml:space="preserve">- include in </t>
    </r>
    <r>
      <rPr>
        <b/>
        <sz val="14"/>
        <rFont val="Calibri"/>
        <family val="2"/>
        <scheme val="minor"/>
      </rPr>
      <t>any other assets not included elsewhere</t>
    </r>
    <r>
      <rPr>
        <sz val="14"/>
        <rFont val="Calibri"/>
        <family val="2"/>
        <scheme val="minor"/>
      </rPr>
      <t>: underwriting and Special Purpose Vehicles</t>
    </r>
  </si>
  <si>
    <r>
      <t xml:space="preserve">- exclude from </t>
    </r>
    <r>
      <rPr>
        <b/>
        <sz val="14"/>
        <rFont val="Calibri"/>
        <family val="2"/>
        <scheme val="minor"/>
      </rPr>
      <t>property</t>
    </r>
    <r>
      <rPr>
        <sz val="14"/>
        <rFont val="Calibri"/>
        <family val="2"/>
        <scheme val="minor"/>
      </rPr>
      <t xml:space="preserve"> and</t>
    </r>
    <r>
      <rPr>
        <b/>
        <sz val="14"/>
        <rFont val="Calibri"/>
        <family val="2"/>
        <scheme val="minor"/>
      </rPr>
      <t xml:space="preserve"> structured products </t>
    </r>
    <r>
      <rPr>
        <sz val="14"/>
        <rFont val="Calibri"/>
        <family val="2"/>
        <scheme val="minor"/>
      </rPr>
      <t xml:space="preserve">and </t>
    </r>
    <r>
      <rPr>
        <b/>
        <sz val="14"/>
        <rFont val="Calibri"/>
        <family val="2"/>
        <scheme val="minor"/>
      </rPr>
      <t>direct investment in unquoted private equity and alternatives</t>
    </r>
    <r>
      <rPr>
        <sz val="14"/>
        <rFont val="Calibri"/>
        <family val="2"/>
        <scheme val="minor"/>
      </rPr>
      <t xml:space="preserve"> any investment via funds with multiple investors; these should be included in pooled investment vehicles</t>
    </r>
  </si>
  <si>
    <r>
      <t xml:space="preserve">- Please provide figures for the 4 separate components of </t>
    </r>
    <r>
      <rPr>
        <b/>
        <sz val="14"/>
        <rFont val="Calibri"/>
        <family val="2"/>
        <scheme val="minor"/>
      </rPr>
      <t>administration, regulatory, investment and professional service charges</t>
    </r>
    <r>
      <rPr>
        <sz val="14"/>
        <rFont val="Calibri"/>
        <family val="2"/>
        <scheme val="minor"/>
      </rPr>
      <t xml:space="preserve"> unless your scheme policy does not allow these components to be shown separately; in such cases, please provide figures for </t>
    </r>
    <r>
      <rPr>
        <b/>
        <sz val="14"/>
        <rFont val="Calibri"/>
        <family val="2"/>
        <scheme val="minor"/>
      </rPr>
      <t>total administration, regulatory, investment and professional service charges</t>
    </r>
    <r>
      <rPr>
        <sz val="14"/>
        <rFont val="Calibri"/>
        <family val="2"/>
        <scheme val="minor"/>
      </rPr>
      <t xml:space="preserve"> ensuring that all 4 components are included (note that you can overwrite the automatic calculation of the total in row 10 of this spreadsheet).</t>
    </r>
  </si>
  <si>
    <t>- Please use a Total Expense Ratio (TER) basis rather than Annual Management Charge (AMC) basis when reporting for pooled investment vehicles.</t>
  </si>
  <si>
    <r>
      <t xml:space="preserve">- Please include in </t>
    </r>
    <r>
      <rPr>
        <b/>
        <sz val="14"/>
        <rFont val="Calibri"/>
        <family val="2"/>
        <scheme val="minor"/>
      </rPr>
      <t>total administration, regulatory, investment and professional service charges</t>
    </r>
    <r>
      <rPr>
        <sz val="14"/>
        <rFont val="Calibri"/>
        <family val="2"/>
        <scheme val="minor"/>
      </rPr>
      <t xml:space="preserve"> amounts paid by the scheme or its members directly </t>
    </r>
    <r>
      <rPr>
        <b/>
        <sz val="14"/>
        <rFont val="Calibri"/>
        <family val="2"/>
        <scheme val="minor"/>
      </rPr>
      <t>and</t>
    </r>
    <r>
      <rPr>
        <sz val="14"/>
        <rFont val="Calibri"/>
        <family val="2"/>
        <scheme val="minor"/>
      </rPr>
      <t xml:space="preserve"> (if possible) amounts paid by the employer, master trust founder or other sponsor. Amounts paid directly by the employer, master trust founder or other sponsor are defined as those reported in the </t>
    </r>
    <r>
      <rPr>
        <b/>
        <i/>
        <sz val="14"/>
        <rFont val="Calibri"/>
        <family val="2"/>
        <scheme val="minor"/>
      </rPr>
      <t xml:space="preserve">company accounts only, not in the pension scheme accounts. </t>
    </r>
  </si>
  <si>
    <r>
      <t xml:space="preserve">- Please note that if expenses are paid by the scheme and </t>
    </r>
    <r>
      <rPr>
        <b/>
        <sz val="14"/>
        <rFont val="Calibri"/>
        <family val="2"/>
        <scheme val="minor"/>
      </rPr>
      <t>reimbursed</t>
    </r>
    <r>
      <rPr>
        <sz val="14"/>
        <rFont val="Calibri"/>
        <family val="2"/>
        <scheme val="minor"/>
      </rPr>
      <t xml:space="preserve"> by the employer, they should be included here under "Paid by the scheme or its members directly" and the reimbursement should be reported in spreadsheet </t>
    </r>
    <r>
      <rPr>
        <b/>
        <sz val="14"/>
        <rFont val="Calibri"/>
        <family val="2"/>
        <scheme val="minor"/>
      </rPr>
      <t>6. Other income</t>
    </r>
    <r>
      <rPr>
        <sz val="14"/>
        <rFont val="Calibri"/>
        <family val="2"/>
        <scheme val="minor"/>
      </rPr>
      <t>.</t>
    </r>
  </si>
  <si>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exclude any such funds that are created for a single investor (see spreadsheet </t>
    </r>
    <r>
      <rPr>
        <b/>
        <sz val="14"/>
        <rFont val="Calibri"/>
        <family val="2"/>
        <scheme val="minor"/>
      </rPr>
      <t>11. Assets</t>
    </r>
    <r>
      <rPr>
        <sz val="14"/>
        <rFont val="Calibri"/>
        <family val="2"/>
        <scheme val="minor"/>
      </rPr>
      <t xml:space="preserve">). Please see </t>
    </r>
    <r>
      <rPr>
        <b/>
        <sz val="14"/>
        <rFont val="Calibri"/>
        <family val="2"/>
        <scheme val="minor"/>
      </rPr>
      <t>Intro &amp; Guidance</t>
    </r>
    <r>
      <rPr>
        <sz val="14"/>
        <rFont val="Calibri"/>
        <family val="2"/>
        <scheme val="minor"/>
      </rPr>
      <t xml:space="preserve"> for a full definition. </t>
    </r>
  </si>
  <si>
    <r>
      <t xml:space="preserve">- </t>
    </r>
    <r>
      <rPr>
        <b/>
        <sz val="14"/>
        <rFont val="Calibri"/>
        <family val="2"/>
        <scheme val="minor"/>
      </rPr>
      <t>pooled investment vehicles</t>
    </r>
    <r>
      <rPr>
        <sz val="14"/>
        <rFont val="Calibri"/>
        <family val="2"/>
        <scheme val="minor"/>
      </rPr>
      <t xml:space="preserve"> are defined for this survey as funds in which there is more than one investor in the fund or underlying fund(s). They include OEICs, unit trusts, investment trusts, unit-linked insurance funds, ETFs and others, but they exclude any such funds that are created for a single investor. Please see </t>
    </r>
    <r>
      <rPr>
        <b/>
        <sz val="14"/>
        <rFont val="Calibri"/>
        <family val="2"/>
        <scheme val="minor"/>
      </rPr>
      <t>Intro &amp; Guidance</t>
    </r>
    <r>
      <rPr>
        <sz val="14"/>
        <rFont val="Calibri"/>
        <family val="2"/>
        <scheme val="minor"/>
      </rPr>
      <t xml:space="preserve"> for a full definition. </t>
    </r>
  </si>
  <si>
    <r>
      <t xml:space="preserve">- Items reported as income in spreadsheet </t>
    </r>
    <r>
      <rPr>
        <b/>
        <sz val="14"/>
        <rFont val="Calibri"/>
        <family val="2"/>
        <scheme val="minor"/>
      </rPr>
      <t xml:space="preserve">5. Investment income. </t>
    </r>
    <r>
      <rPr>
        <sz val="14"/>
        <rFont val="Calibri"/>
        <family val="2"/>
        <scheme val="minor"/>
      </rPr>
      <t xml:space="preserve">These should not be reported again here (to </t>
    </r>
    <r>
      <rPr>
        <b/>
        <sz val="14"/>
        <rFont val="Calibri"/>
        <family val="2"/>
        <scheme val="minor"/>
      </rPr>
      <t>avoid double counting</t>
    </r>
    <r>
      <rPr>
        <sz val="14"/>
        <rFont val="Calibri"/>
        <family val="2"/>
        <scheme val="minor"/>
      </rPr>
      <t>)</t>
    </r>
  </si>
  <si>
    <r>
      <t xml:space="preserve">- include in </t>
    </r>
    <r>
      <rPr>
        <b/>
        <sz val="14"/>
        <rFont val="Calibri"/>
        <family val="2"/>
        <scheme val="minor"/>
      </rPr>
      <t>Other:</t>
    </r>
    <r>
      <rPr>
        <sz val="14"/>
        <rFont val="Calibri"/>
        <family val="2"/>
        <scheme val="minor"/>
      </rPr>
      <t xml:space="preserve"> hybrid products such as swaptions and any other derivative products</t>
    </r>
  </si>
  <si>
    <t>- reverse repurchase agreements (reverse repos) and repurchase agreements (repos); these should be reported in spreadsheets 11 and 12 respectively</t>
  </si>
  <si>
    <r>
      <t xml:space="preserve">- include in the row </t>
    </r>
    <r>
      <rPr>
        <b/>
        <sz val="14"/>
        <rFont val="Calibri"/>
        <family val="2"/>
        <scheme val="minor"/>
      </rPr>
      <t>Insurance policies</t>
    </r>
    <r>
      <rPr>
        <sz val="14"/>
        <rFont val="Calibri"/>
        <family val="2"/>
        <scheme val="minor"/>
      </rPr>
      <t>: buy-in and buy-out premiums and premium adjustments</t>
    </r>
  </si>
  <si>
    <r>
      <t xml:space="preserve">- include in the column </t>
    </r>
    <r>
      <rPr>
        <b/>
        <sz val="14"/>
        <rFont val="Calibri"/>
        <family val="2"/>
        <scheme val="minor"/>
      </rPr>
      <t>Change in market value - other changes</t>
    </r>
    <r>
      <rPr>
        <sz val="14"/>
        <rFont val="Calibri"/>
        <family val="2"/>
        <scheme val="minor"/>
      </rPr>
      <t>: changes in accrued income and income arrears</t>
    </r>
  </si>
  <si>
    <r>
      <t xml:space="preserve">- </t>
    </r>
    <r>
      <rPr>
        <b/>
        <sz val="14"/>
        <rFont val="Calibri"/>
        <family val="2"/>
        <scheme val="minor"/>
      </rPr>
      <t>realised gains and losses are</t>
    </r>
    <r>
      <rPr>
        <sz val="14"/>
        <rFont val="Calibri"/>
        <family val="2"/>
        <scheme val="minor"/>
      </rPr>
      <t xml:space="preserve"> calculated as the difference between value of assets sold during the quarter and their value at end of the prior reporting period or at the time of purchase (if later). Gains should be reported as positive values and losses as negative values.</t>
    </r>
  </si>
  <si>
    <r>
      <t xml:space="preserve">- </t>
    </r>
    <r>
      <rPr>
        <b/>
        <sz val="14"/>
        <rFont val="Calibri"/>
        <family val="2"/>
        <scheme val="minor"/>
      </rPr>
      <t>unrealised gains and losses</t>
    </r>
    <r>
      <rPr>
        <sz val="14"/>
        <rFont val="Calibri"/>
        <family val="2"/>
        <scheme val="minor"/>
      </rPr>
      <t xml:space="preserve"> are calculated as the difference between the value at the beginning and end of the quarter of any assets not sold; for assets purchased during the period, it is the difference between their purchase value and their value at the end of the quarter. Gains should be reported as positive values and losses as negative values.</t>
    </r>
  </si>
  <si>
    <r>
      <t xml:space="preserve">- a </t>
    </r>
    <r>
      <rPr>
        <b/>
        <sz val="14"/>
        <rFont val="Calibri"/>
        <family val="2"/>
        <scheme val="minor"/>
      </rPr>
      <t>corporate action</t>
    </r>
    <r>
      <rPr>
        <sz val="14"/>
        <rFont val="Calibri"/>
        <family val="2"/>
        <scheme val="minor"/>
      </rPr>
      <t xml:space="preserve"> is any activity that brings about a material change to a company and affects its stakeholders, including mergers, acquisitions and rights issues. If the company is a public company (with traded securities), a corporate action will have an impact on the value of securities issued by the company.</t>
    </r>
  </si>
  <si>
    <r>
      <t xml:space="preserve">- </t>
    </r>
    <r>
      <rPr>
        <b/>
        <sz val="14"/>
        <rFont val="Calibri"/>
        <family val="2"/>
        <scheme val="minor"/>
      </rPr>
      <t>in specie</t>
    </r>
    <r>
      <rPr>
        <sz val="14"/>
        <rFont val="Calibri"/>
        <family val="2"/>
        <scheme val="minor"/>
      </rPr>
      <t xml:space="preserve"> stock changes are where there has been an asset/fund switch or transition event but there is no physical cash settlement.</t>
    </r>
  </si>
  <si>
    <t>ri_co_7</t>
  </si>
  <si>
    <t>ri_co_6</t>
  </si>
  <si>
    <t>as_db_28</t>
  </si>
  <si>
    <t>as_dc_28</t>
  </si>
  <si>
    <t>as_hy_28</t>
  </si>
  <si>
    <t>as_to_28</t>
  </si>
  <si>
    <t>as_ov_28</t>
  </si>
  <si>
    <t>as_co_28</t>
  </si>
  <si>
    <t>as_db_29</t>
  </si>
  <si>
    <t>as_dc_29</t>
  </si>
  <si>
    <t>as_hy_29</t>
  </si>
  <si>
    <t>as_to_29</t>
  </si>
  <si>
    <t>as_ov_29</t>
  </si>
  <si>
    <t>as_co_29</t>
  </si>
  <si>
    <t>as_db_30</t>
  </si>
  <si>
    <t>as_dc_30</t>
  </si>
  <si>
    <t>as_hy_30</t>
  </si>
  <si>
    <t>as_to_30</t>
  </si>
  <si>
    <t>as_ov_30</t>
  </si>
  <si>
    <t>as_co_30</t>
  </si>
  <si>
    <t>as_db_31</t>
  </si>
  <si>
    <t>as_dc_31</t>
  </si>
  <si>
    <t>as_hy_31</t>
  </si>
  <si>
    <t>as_to_31</t>
  </si>
  <si>
    <t>as_ov_31</t>
  </si>
  <si>
    <t>as_co_31</t>
  </si>
  <si>
    <t>as_db_32</t>
  </si>
  <si>
    <t>as_dc_32</t>
  </si>
  <si>
    <t>as_hy_32</t>
  </si>
  <si>
    <t>as_to_32</t>
  </si>
  <si>
    <t>as_ov_32</t>
  </si>
  <si>
    <t>as_co_32</t>
  </si>
  <si>
    <t>li_db_8</t>
  </si>
  <si>
    <t>li_dc_8</t>
  </si>
  <si>
    <t>li_hy_8</t>
  </si>
  <si>
    <t>li_to_8</t>
  </si>
  <si>
    <t>li_ov_8</t>
  </si>
  <si>
    <t>li_co_8</t>
  </si>
  <si>
    <t>li_db_9</t>
  </si>
  <si>
    <t>li_dc_9</t>
  </si>
  <si>
    <t>li_hy_9</t>
  </si>
  <si>
    <t>li_to_9</t>
  </si>
  <si>
    <t>li_ov_9</t>
  </si>
  <si>
    <t>li_co_9</t>
  </si>
  <si>
    <t>gl_db_7</t>
  </si>
  <si>
    <t>gl_dc_7</t>
  </si>
  <si>
    <t>gl_hy_7</t>
  </si>
  <si>
    <t>gl_to_7</t>
  </si>
  <si>
    <t>gl_co_7</t>
  </si>
  <si>
    <t>tt_co_1</t>
  </si>
  <si>
    <t>tt_co_2</t>
  </si>
  <si>
    <t>oa_01_132</t>
  </si>
  <si>
    <t>oa_02_132</t>
  </si>
  <si>
    <t>oa_03_132</t>
  </si>
  <si>
    <t>oa_04_132</t>
  </si>
  <si>
    <t>oa_05_132</t>
  </si>
  <si>
    <t>oa_06_132</t>
  </si>
  <si>
    <t>oa_co_132</t>
  </si>
  <si>
    <t>oa_01_133</t>
  </si>
  <si>
    <t>oa_02_133</t>
  </si>
  <si>
    <t>oa_03_133</t>
  </si>
  <si>
    <t>oa_04_133</t>
  </si>
  <si>
    <t>oa_05_133</t>
  </si>
  <si>
    <t>oa_06_133</t>
  </si>
  <si>
    <t>oa_co_133</t>
  </si>
  <si>
    <t>oa_01_134</t>
  </si>
  <si>
    <t>oa_02_134</t>
  </si>
  <si>
    <t>oa_03_134</t>
  </si>
  <si>
    <t>oa_04_134</t>
  </si>
  <si>
    <t>oa_05_134</t>
  </si>
  <si>
    <t>oa_06_134</t>
  </si>
  <si>
    <t>oa_co_134</t>
  </si>
  <si>
    <t>oa_01_135</t>
  </si>
  <si>
    <t>oa_02_135</t>
  </si>
  <si>
    <t>oa_03_135</t>
  </si>
  <si>
    <t>oa_04_135</t>
  </si>
  <si>
    <t>oa_05_135</t>
  </si>
  <si>
    <t>oa_06_135</t>
  </si>
  <si>
    <t>oa_co_135</t>
  </si>
  <si>
    <t>oa_01_136</t>
  </si>
  <si>
    <t>oa_02_136</t>
  </si>
  <si>
    <t>oa_03_136</t>
  </si>
  <si>
    <t>oa_04_136</t>
  </si>
  <si>
    <t>oa_05_136</t>
  </si>
  <si>
    <t>oa_06_136</t>
  </si>
  <si>
    <t>oa_co_136</t>
  </si>
  <si>
    <t>oa_01_137</t>
  </si>
  <si>
    <t>oa_02_137</t>
  </si>
  <si>
    <t>oa_03_137</t>
  </si>
  <si>
    <t>oa_04_137</t>
  </si>
  <si>
    <t>oa_05_137</t>
  </si>
  <si>
    <t>oa_06_137</t>
  </si>
  <si>
    <t>oa_co_137</t>
  </si>
  <si>
    <t>oa_01_138</t>
  </si>
  <si>
    <t>oa_02_138</t>
  </si>
  <si>
    <t>oa_03_138</t>
  </si>
  <si>
    <t>oa_04_138</t>
  </si>
  <si>
    <t>oa_05_138</t>
  </si>
  <si>
    <t>oa_06_138</t>
  </si>
  <si>
    <t>oa_co_138</t>
  </si>
  <si>
    <t>oa_01_139</t>
  </si>
  <si>
    <t>oa_02_139</t>
  </si>
  <si>
    <t>oa_03_139</t>
  </si>
  <si>
    <t>oa_04_139</t>
  </si>
  <si>
    <t>oa_05_139</t>
  </si>
  <si>
    <t>oa_06_139</t>
  </si>
  <si>
    <t>oa_co_139</t>
  </si>
  <si>
    <t>oa_01_140</t>
  </si>
  <si>
    <t>oa_02_140</t>
  </si>
  <si>
    <t>oa_03_140</t>
  </si>
  <si>
    <t>oa_04_140</t>
  </si>
  <si>
    <t>oa_05_140</t>
  </si>
  <si>
    <t>oa_06_140</t>
  </si>
  <si>
    <t>oa_co_140</t>
  </si>
  <si>
    <t>oa_01_141</t>
  </si>
  <si>
    <t>oa_02_141</t>
  </si>
  <si>
    <t>oa_03_141</t>
  </si>
  <si>
    <t>oa_04_141</t>
  </si>
  <si>
    <t>oa_05_141</t>
  </si>
  <si>
    <t>oa_06_141</t>
  </si>
  <si>
    <t>oa_co_141</t>
  </si>
  <si>
    <t>oa_01_142</t>
  </si>
  <si>
    <t>oa_02_142</t>
  </si>
  <si>
    <t>oa_03_142</t>
  </si>
  <si>
    <t>oa_04_142</t>
  </si>
  <si>
    <t>oa_05_142</t>
  </si>
  <si>
    <t>oa_06_142</t>
  </si>
  <si>
    <t>oa_co_142</t>
  </si>
  <si>
    <t>oa_01_143</t>
  </si>
  <si>
    <t>oa_02_143</t>
  </si>
  <si>
    <t>oa_03_143</t>
  </si>
  <si>
    <t>oa_04_143</t>
  </si>
  <si>
    <t>oa_05_143</t>
  </si>
  <si>
    <t>oa_06_143</t>
  </si>
  <si>
    <t>oa_co_143</t>
  </si>
  <si>
    <t>oa_01_144</t>
  </si>
  <si>
    <t>oa_02_144</t>
  </si>
  <si>
    <t>oa_03_144</t>
  </si>
  <si>
    <t>oa_04_144</t>
  </si>
  <si>
    <t>oa_05_144</t>
  </si>
  <si>
    <t>oa_06_144</t>
  </si>
  <si>
    <t>oa_co_144</t>
  </si>
  <si>
    <t>oa_01_145</t>
  </si>
  <si>
    <t>oa_02_145</t>
  </si>
  <si>
    <t>oa_03_145</t>
  </si>
  <si>
    <t>oa_04_145</t>
  </si>
  <si>
    <t>oa_05_145</t>
  </si>
  <si>
    <t>oa_06_145</t>
  </si>
  <si>
    <t>oa_co_145</t>
  </si>
  <si>
    <t>oa_01_146</t>
  </si>
  <si>
    <t>oa_02_146</t>
  </si>
  <si>
    <t>oa_03_146</t>
  </si>
  <si>
    <t>oa_04_146</t>
  </si>
  <si>
    <t>oa_05_146</t>
  </si>
  <si>
    <t>oa_06_146</t>
  </si>
  <si>
    <t>oa_co_146</t>
  </si>
  <si>
    <t>oa_01_147</t>
  </si>
  <si>
    <t>oa_02_147</t>
  </si>
  <si>
    <t>oa_03_147</t>
  </si>
  <si>
    <t>oa_04_147</t>
  </si>
  <si>
    <t>oa_05_147</t>
  </si>
  <si>
    <t>oa_06_147</t>
  </si>
  <si>
    <t>oa_co_147</t>
  </si>
  <si>
    <t>oa_01_148</t>
  </si>
  <si>
    <t>oa_02_148</t>
  </si>
  <si>
    <t>oa_03_148</t>
  </si>
  <si>
    <t>oa_04_148</t>
  </si>
  <si>
    <t>oa_05_148</t>
  </si>
  <si>
    <t>oa_06_148</t>
  </si>
  <si>
    <t>oa_co_148</t>
  </si>
  <si>
    <t>oa_01_149</t>
  </si>
  <si>
    <t>oa_02_149</t>
  </si>
  <si>
    <t>oa_03_149</t>
  </si>
  <si>
    <t>oa_04_149</t>
  </si>
  <si>
    <t>oa_05_149</t>
  </si>
  <si>
    <t>oa_06_149</t>
  </si>
  <si>
    <t>oa_co_149</t>
  </si>
  <si>
    <t>oa_01_150</t>
  </si>
  <si>
    <t>oa_02_150</t>
  </si>
  <si>
    <t>oa_03_150</t>
  </si>
  <si>
    <t>oa_04_150</t>
  </si>
  <si>
    <t>oa_05_150</t>
  </si>
  <si>
    <t>oa_06_150</t>
  </si>
  <si>
    <t>oa_co_150</t>
  </si>
  <si>
    <t>oa_01_151</t>
  </si>
  <si>
    <t>oa_02_151</t>
  </si>
  <si>
    <t>oa_03_151</t>
  </si>
  <si>
    <t>oa_04_151</t>
  </si>
  <si>
    <t>oa_05_151</t>
  </si>
  <si>
    <t>oa_06_151</t>
  </si>
  <si>
    <t>oa_co_151</t>
  </si>
  <si>
    <t>oa_01_152</t>
  </si>
  <si>
    <t>oa_02_152</t>
  </si>
  <si>
    <t>oa_03_152</t>
  </si>
  <si>
    <t>oa_04_152</t>
  </si>
  <si>
    <t>oa_05_152</t>
  </si>
  <si>
    <t>oa_06_152</t>
  </si>
  <si>
    <t>oa_co_152</t>
  </si>
  <si>
    <t>oa_01_153</t>
  </si>
  <si>
    <t>oa_02_153</t>
  </si>
  <si>
    <t>oa_03_153</t>
  </si>
  <si>
    <t>oa_04_153</t>
  </si>
  <si>
    <t>oa_05_153</t>
  </si>
  <si>
    <t>oa_06_153</t>
  </si>
  <si>
    <t>oa_co_153</t>
  </si>
  <si>
    <t>oa_01_154</t>
  </si>
  <si>
    <t>oa_02_154</t>
  </si>
  <si>
    <t>oa_03_154</t>
  </si>
  <si>
    <t>oa_04_154</t>
  </si>
  <si>
    <t>oa_05_154</t>
  </si>
  <si>
    <t>oa_06_154</t>
  </si>
  <si>
    <t>oa_co_154</t>
  </si>
  <si>
    <t>oa_01_155</t>
  </si>
  <si>
    <t>oa_02_155</t>
  </si>
  <si>
    <t>oa_03_155</t>
  </si>
  <si>
    <t>oa_04_155</t>
  </si>
  <si>
    <t>oa_05_155</t>
  </si>
  <si>
    <t>oa_06_155</t>
  </si>
  <si>
    <t>oa_co_155</t>
  </si>
  <si>
    <t>oa_01_156</t>
  </si>
  <si>
    <t>oa_02_156</t>
  </si>
  <si>
    <t>oa_03_156</t>
  </si>
  <si>
    <t>oa_04_156</t>
  </si>
  <si>
    <t>oa_05_156</t>
  </si>
  <si>
    <t>oa_06_156</t>
  </si>
  <si>
    <t>oa_co_156</t>
  </si>
  <si>
    <t>oa_01_157</t>
  </si>
  <si>
    <t>oa_02_157</t>
  </si>
  <si>
    <t>oa_03_157</t>
  </si>
  <si>
    <t>oa_04_157</t>
  </si>
  <si>
    <t>oa_05_157</t>
  </si>
  <si>
    <t>oa_06_157</t>
  </si>
  <si>
    <t>oa_co_157</t>
  </si>
  <si>
    <t>oa_01_158</t>
  </si>
  <si>
    <t>oa_02_158</t>
  </si>
  <si>
    <t>oa_03_158</t>
  </si>
  <si>
    <t>oa_04_158</t>
  </si>
  <si>
    <t>oa_05_158</t>
  </si>
  <si>
    <t>oa_06_158</t>
  </si>
  <si>
    <t>oa_co_158</t>
  </si>
  <si>
    <t>oa_01_159</t>
  </si>
  <si>
    <t>oa_02_159</t>
  </si>
  <si>
    <t>oa_03_159</t>
  </si>
  <si>
    <t>oa_04_159</t>
  </si>
  <si>
    <t>oa_05_159</t>
  </si>
  <si>
    <t>oa_06_159</t>
  </si>
  <si>
    <t>oa_co_159</t>
  </si>
  <si>
    <t>oa_01_160</t>
  </si>
  <si>
    <t>oa_02_160</t>
  </si>
  <si>
    <t>oa_03_160</t>
  </si>
  <si>
    <t>oa_04_160</t>
  </si>
  <si>
    <t>oa_05_160</t>
  </si>
  <si>
    <t>oa_06_160</t>
  </si>
  <si>
    <t>oa_co_160</t>
  </si>
  <si>
    <t>oa_01_161</t>
  </si>
  <si>
    <t>oa_02_161</t>
  </si>
  <si>
    <t>oa_03_161</t>
  </si>
  <si>
    <t>oa_04_161</t>
  </si>
  <si>
    <t>oa_05_161</t>
  </si>
  <si>
    <t>oa_06_161</t>
  </si>
  <si>
    <t>oa_co_161</t>
  </si>
  <si>
    <t>oa_01_162</t>
  </si>
  <si>
    <t>oa_02_162</t>
  </si>
  <si>
    <t>oa_03_162</t>
  </si>
  <si>
    <t>oa_04_162</t>
  </si>
  <si>
    <t>oa_05_162</t>
  </si>
  <si>
    <t>oa_06_162</t>
  </si>
  <si>
    <t>oa_co_162</t>
  </si>
  <si>
    <t>oa_01_163</t>
  </si>
  <si>
    <t>oa_02_163</t>
  </si>
  <si>
    <t>oa_03_163</t>
  </si>
  <si>
    <t>oa_04_163</t>
  </si>
  <si>
    <t>oa_05_163</t>
  </si>
  <si>
    <t>oa_06_163</t>
  </si>
  <si>
    <t>oa_co_163</t>
  </si>
  <si>
    <t>oa_01_164</t>
  </si>
  <si>
    <t>oa_02_164</t>
  </si>
  <si>
    <t>oa_03_164</t>
  </si>
  <si>
    <t>oa_04_164</t>
  </si>
  <si>
    <t>oa_05_164</t>
  </si>
  <si>
    <t>oa_06_164</t>
  </si>
  <si>
    <t>oa_co_164</t>
  </si>
  <si>
    <t>oa_01_165</t>
  </si>
  <si>
    <t>oa_02_165</t>
  </si>
  <si>
    <t>oa_03_165</t>
  </si>
  <si>
    <t>oa_04_165</t>
  </si>
  <si>
    <t>oa_05_165</t>
  </si>
  <si>
    <t>oa_06_165</t>
  </si>
  <si>
    <t>oa_co_165</t>
  </si>
  <si>
    <t>oa_01_166</t>
  </si>
  <si>
    <t>oa_02_166</t>
  </si>
  <si>
    <t>oa_03_166</t>
  </si>
  <si>
    <t>oa_04_166</t>
  </si>
  <si>
    <t>oa_05_166</t>
  </si>
  <si>
    <t>oa_06_166</t>
  </si>
  <si>
    <t>oa_co_166</t>
  </si>
  <si>
    <t>oa_01_167</t>
  </si>
  <si>
    <t>oa_02_167</t>
  </si>
  <si>
    <t>oa_03_167</t>
  </si>
  <si>
    <t>oa_04_167</t>
  </si>
  <si>
    <t>oa_05_167</t>
  </si>
  <si>
    <t>oa_06_167</t>
  </si>
  <si>
    <t>oa_co_167</t>
  </si>
  <si>
    <t>oa_01_168</t>
  </si>
  <si>
    <t>oa_02_168</t>
  </si>
  <si>
    <t>oa_03_168</t>
  </si>
  <si>
    <t>oa_04_168</t>
  </si>
  <si>
    <t>oa_05_168</t>
  </si>
  <si>
    <t>oa_06_168</t>
  </si>
  <si>
    <t>oa_co_168</t>
  </si>
  <si>
    <t>oa_01_169</t>
  </si>
  <si>
    <t>oa_02_169</t>
  </si>
  <si>
    <t>oa_03_169</t>
  </si>
  <si>
    <t>oa_04_169</t>
  </si>
  <si>
    <t>oa_05_169</t>
  </si>
  <si>
    <t>oa_06_169</t>
  </si>
  <si>
    <t>oa_co_169</t>
  </si>
  <si>
    <t>oa_01_170</t>
  </si>
  <si>
    <t>oa_02_170</t>
  </si>
  <si>
    <t>oa_03_170</t>
  </si>
  <si>
    <t>oa_04_170</t>
  </si>
  <si>
    <t>oa_05_170</t>
  </si>
  <si>
    <t>oa_06_170</t>
  </si>
  <si>
    <t>oa_co_170</t>
  </si>
  <si>
    <t>oa_01_171</t>
  </si>
  <si>
    <t>oa_02_171</t>
  </si>
  <si>
    <t>oa_03_171</t>
  </si>
  <si>
    <t>oa_04_171</t>
  </si>
  <si>
    <t>oa_05_171</t>
  </si>
  <si>
    <t>oa_06_171</t>
  </si>
  <si>
    <t>oa_co_171</t>
  </si>
  <si>
    <t>oa_01_172</t>
  </si>
  <si>
    <t>oa_02_172</t>
  </si>
  <si>
    <t>oa_03_172</t>
  </si>
  <si>
    <t>oa_04_172</t>
  </si>
  <si>
    <t>oa_05_172</t>
  </si>
  <si>
    <t>oa_06_172</t>
  </si>
  <si>
    <t>oa_co_172</t>
  </si>
  <si>
    <t>oa_01_173</t>
  </si>
  <si>
    <t>oa_02_173</t>
  </si>
  <si>
    <t>oa_03_173</t>
  </si>
  <si>
    <t>oa_04_173</t>
  </si>
  <si>
    <t>oa_05_173</t>
  </si>
  <si>
    <t>oa_06_173</t>
  </si>
  <si>
    <t>oa_co_173</t>
  </si>
  <si>
    <t>oa_01_174</t>
  </si>
  <si>
    <t>oa_02_174</t>
  </si>
  <si>
    <t>oa_03_174</t>
  </si>
  <si>
    <t>oa_04_174</t>
  </si>
  <si>
    <t>oa_05_174</t>
  </si>
  <si>
    <t>oa_06_174</t>
  </si>
  <si>
    <t>oa_co_174</t>
  </si>
  <si>
    <t>oa_01_175</t>
  </si>
  <si>
    <t>oa_02_175</t>
  </si>
  <si>
    <t>oa_03_175</t>
  </si>
  <si>
    <t>oa_04_175</t>
  </si>
  <si>
    <t>oa_05_175</t>
  </si>
  <si>
    <t>oa_06_175</t>
  </si>
  <si>
    <t>oa_co_175</t>
  </si>
  <si>
    <t>oa_01_176</t>
  </si>
  <si>
    <t>oa_02_176</t>
  </si>
  <si>
    <t>oa_03_176</t>
  </si>
  <si>
    <t>oa_04_176</t>
  </si>
  <si>
    <t>oa_05_176</t>
  </si>
  <si>
    <t>oa_06_176</t>
  </si>
  <si>
    <t>oa_co_176</t>
  </si>
  <si>
    <t>oa_01_177</t>
  </si>
  <si>
    <t>oa_02_177</t>
  </si>
  <si>
    <t>oa_03_177</t>
  </si>
  <si>
    <t>oa_04_177</t>
  </si>
  <si>
    <t>oa_05_177</t>
  </si>
  <si>
    <t>oa_06_177</t>
  </si>
  <si>
    <t>oa_co_177</t>
  </si>
  <si>
    <t>oa_01_178</t>
  </si>
  <si>
    <t>oa_02_178</t>
  </si>
  <si>
    <t>oa_03_178</t>
  </si>
  <si>
    <t>oa_04_178</t>
  </si>
  <si>
    <t>oa_05_178</t>
  </si>
  <si>
    <t>oa_06_178</t>
  </si>
  <si>
    <t>oa_co_178</t>
  </si>
  <si>
    <t>oa_01_179</t>
  </si>
  <si>
    <t>oa_02_179</t>
  </si>
  <si>
    <t>oa_03_179</t>
  </si>
  <si>
    <t>oa_04_179</t>
  </si>
  <si>
    <t>oa_05_179</t>
  </si>
  <si>
    <t>oa_06_179</t>
  </si>
  <si>
    <t>oa_co_179</t>
  </si>
  <si>
    <t>oa_01_180</t>
  </si>
  <si>
    <t>oa_02_180</t>
  </si>
  <si>
    <t>oa_03_180</t>
  </si>
  <si>
    <t>oa_04_180</t>
  </si>
  <si>
    <t>oa_05_180</t>
  </si>
  <si>
    <t>oa_06_180</t>
  </si>
  <si>
    <t>oa_co_180</t>
  </si>
  <si>
    <t>oa_01_181</t>
  </si>
  <si>
    <t>oa_02_181</t>
  </si>
  <si>
    <t>oa_03_181</t>
  </si>
  <si>
    <t>oa_04_181</t>
  </si>
  <si>
    <t>oa_05_181</t>
  </si>
  <si>
    <t>oa_06_181</t>
  </si>
  <si>
    <t>oa_co_181</t>
  </si>
  <si>
    <t>oa_01_182</t>
  </si>
  <si>
    <t>oa_02_182</t>
  </si>
  <si>
    <t>oa_03_182</t>
  </si>
  <si>
    <t>oa_04_182</t>
  </si>
  <si>
    <t>oa_05_182</t>
  </si>
  <si>
    <t>oa_06_182</t>
  </si>
  <si>
    <t>oa_co_182</t>
  </si>
  <si>
    <t>oa_01_183</t>
  </si>
  <si>
    <t>oa_02_183</t>
  </si>
  <si>
    <t>oa_03_183</t>
  </si>
  <si>
    <t>oa_04_183</t>
  </si>
  <si>
    <t>oa_05_183</t>
  </si>
  <si>
    <t>oa_06_183</t>
  </si>
  <si>
    <t>oa_co_183</t>
  </si>
  <si>
    <t>oa_01_184</t>
  </si>
  <si>
    <t>oa_02_184</t>
  </si>
  <si>
    <t>oa_03_184</t>
  </si>
  <si>
    <t>oa_04_184</t>
  </si>
  <si>
    <t>oa_05_184</t>
  </si>
  <si>
    <t>oa_06_184</t>
  </si>
  <si>
    <t>oa_co_184</t>
  </si>
  <si>
    <t>oa_01_185</t>
  </si>
  <si>
    <t>oa_02_185</t>
  </si>
  <si>
    <t>oa_03_185</t>
  </si>
  <si>
    <t>oa_04_185</t>
  </si>
  <si>
    <t>oa_05_185</t>
  </si>
  <si>
    <t>oa_06_185</t>
  </si>
  <si>
    <t>oa_co_185</t>
  </si>
  <si>
    <t>oa_01_186</t>
  </si>
  <si>
    <t>oa_02_186</t>
  </si>
  <si>
    <t>oa_03_186</t>
  </si>
  <si>
    <t>oa_04_186</t>
  </si>
  <si>
    <t>oa_05_186</t>
  </si>
  <si>
    <t>oa_06_186</t>
  </si>
  <si>
    <t>oa_co_186</t>
  </si>
  <si>
    <t>oa_01_187</t>
  </si>
  <si>
    <t>oa_02_187</t>
  </si>
  <si>
    <t>oa_03_187</t>
  </si>
  <si>
    <t>oa_04_187</t>
  </si>
  <si>
    <t>oa_05_187</t>
  </si>
  <si>
    <t>oa_06_187</t>
  </si>
  <si>
    <t>oa_co_187</t>
  </si>
  <si>
    <t>oa_01_188</t>
  </si>
  <si>
    <t>oa_02_188</t>
  </si>
  <si>
    <t>oa_03_188</t>
  </si>
  <si>
    <t>oa_04_188</t>
  </si>
  <si>
    <t>oa_05_188</t>
  </si>
  <si>
    <t>oa_06_188</t>
  </si>
  <si>
    <t>oa_co_188</t>
  </si>
  <si>
    <t>oa_01_189</t>
  </si>
  <si>
    <t>oa_02_189</t>
  </si>
  <si>
    <t>oa_03_189</t>
  </si>
  <si>
    <t>oa_04_189</t>
  </si>
  <si>
    <t>oa_05_189</t>
  </si>
  <si>
    <t>oa_06_189</t>
  </si>
  <si>
    <t>oa_co_189</t>
  </si>
  <si>
    <t>oa_01_190</t>
  </si>
  <si>
    <t>oa_02_190</t>
  </si>
  <si>
    <t>oa_03_190</t>
  </si>
  <si>
    <t>oa_04_190</t>
  </si>
  <si>
    <t>oa_05_190</t>
  </si>
  <si>
    <t>oa_06_190</t>
  </si>
  <si>
    <t>oa_co_190</t>
  </si>
  <si>
    <t>oa_01_191</t>
  </si>
  <si>
    <t>oa_02_191</t>
  </si>
  <si>
    <t>oa_03_191</t>
  </si>
  <si>
    <t>oa_04_191</t>
  </si>
  <si>
    <t>oa_05_191</t>
  </si>
  <si>
    <t>oa_06_191</t>
  </si>
  <si>
    <t>oa_co_191</t>
  </si>
  <si>
    <t>oa_01_192</t>
  </si>
  <si>
    <t>oa_02_192</t>
  </si>
  <si>
    <t>oa_03_192</t>
  </si>
  <si>
    <t>oa_04_192</t>
  </si>
  <si>
    <t>oa_05_192</t>
  </si>
  <si>
    <t>oa_06_192</t>
  </si>
  <si>
    <t>oa_co_192</t>
  </si>
  <si>
    <t>oa_01_193</t>
  </si>
  <si>
    <t>oa_02_193</t>
  </si>
  <si>
    <t>oa_03_193</t>
  </si>
  <si>
    <t>oa_04_193</t>
  </si>
  <si>
    <t>oa_05_193</t>
  </si>
  <si>
    <t>oa_06_193</t>
  </si>
  <si>
    <t>oa_co_193</t>
  </si>
  <si>
    <t>oa_01_194</t>
  </si>
  <si>
    <t>oa_02_194</t>
  </si>
  <si>
    <t>oa_03_194</t>
  </si>
  <si>
    <t>oa_04_194</t>
  </si>
  <si>
    <t>oa_05_194</t>
  </si>
  <si>
    <t>oa_06_194</t>
  </si>
  <si>
    <t>oa_co_194</t>
  </si>
  <si>
    <t>oa_01_195</t>
  </si>
  <si>
    <t>oa_02_195</t>
  </si>
  <si>
    <t>oa_03_195</t>
  </si>
  <si>
    <t>oa_04_195</t>
  </si>
  <si>
    <t>oa_05_195</t>
  </si>
  <si>
    <t>oa_06_195</t>
  </si>
  <si>
    <t>oa_co_195</t>
  </si>
  <si>
    <t>oa_01_196</t>
  </si>
  <si>
    <t>oa_02_196</t>
  </si>
  <si>
    <t>oa_03_196</t>
  </si>
  <si>
    <t>oa_04_196</t>
  </si>
  <si>
    <t>oa_05_196</t>
  </si>
  <si>
    <t>oa_06_196</t>
  </si>
  <si>
    <t>oa_co_196</t>
  </si>
  <si>
    <t>oa_01_197</t>
  </si>
  <si>
    <t>oa_02_197</t>
  </si>
  <si>
    <t>oa_03_197</t>
  </si>
  <si>
    <t>oa_04_197</t>
  </si>
  <si>
    <t>oa_05_197</t>
  </si>
  <si>
    <t>oa_06_197</t>
  </si>
  <si>
    <t>oa_co_197</t>
  </si>
  <si>
    <t>oa_01_198</t>
  </si>
  <si>
    <t>oa_02_198</t>
  </si>
  <si>
    <t>oa_03_198</t>
  </si>
  <si>
    <t>oa_04_198</t>
  </si>
  <si>
    <t>oa_05_198</t>
  </si>
  <si>
    <t>oa_06_198</t>
  </si>
  <si>
    <t>oa_co_198</t>
  </si>
  <si>
    <t>oa_01_199</t>
  </si>
  <si>
    <t>oa_02_199</t>
  </si>
  <si>
    <t>oa_03_199</t>
  </si>
  <si>
    <t>oa_04_199</t>
  </si>
  <si>
    <t>oa_05_199</t>
  </si>
  <si>
    <t>oa_06_199</t>
  </si>
  <si>
    <t>oa_co_199</t>
  </si>
  <si>
    <t>oa_01_200</t>
  </si>
  <si>
    <t>oa_02_200</t>
  </si>
  <si>
    <t>oa_03_200</t>
  </si>
  <si>
    <t>oa_04_200</t>
  </si>
  <si>
    <t>oa_05_200</t>
  </si>
  <si>
    <t>oa_06_200</t>
  </si>
  <si>
    <t>oa_co_200</t>
  </si>
  <si>
    <t>oa_01_201</t>
  </si>
  <si>
    <t>oa_02_201</t>
  </si>
  <si>
    <t>oa_03_201</t>
  </si>
  <si>
    <t>oa_04_201</t>
  </si>
  <si>
    <t>oa_05_201</t>
  </si>
  <si>
    <t>oa_06_201</t>
  </si>
  <si>
    <t>oa_co_201</t>
  </si>
  <si>
    <t>oa_01_202</t>
  </si>
  <si>
    <t>oa_02_202</t>
  </si>
  <si>
    <t>oa_03_202</t>
  </si>
  <si>
    <t>oa_04_202</t>
  </si>
  <si>
    <t>oa_05_202</t>
  </si>
  <si>
    <t>oa_06_202</t>
  </si>
  <si>
    <t>oa_co_202</t>
  </si>
  <si>
    <t>oa_01_203</t>
  </si>
  <si>
    <t>oa_02_203</t>
  </si>
  <si>
    <t>oa_03_203</t>
  </si>
  <si>
    <t>oa_04_203</t>
  </si>
  <si>
    <t>oa_05_203</t>
  </si>
  <si>
    <t>oa_06_203</t>
  </si>
  <si>
    <t>oa_co_203</t>
  </si>
  <si>
    <t>oa_01_204</t>
  </si>
  <si>
    <t>oa_02_204</t>
  </si>
  <si>
    <t>oa_03_204</t>
  </si>
  <si>
    <t>oa_04_204</t>
  </si>
  <si>
    <t>oa_05_204</t>
  </si>
  <si>
    <t>oa_06_204</t>
  </si>
  <si>
    <t>oa_co_204</t>
  </si>
  <si>
    <t>oa_01_205</t>
  </si>
  <si>
    <t>oa_02_205</t>
  </si>
  <si>
    <t>oa_03_205</t>
  </si>
  <si>
    <t>oa_04_205</t>
  </si>
  <si>
    <t>oa_05_205</t>
  </si>
  <si>
    <t>oa_06_205</t>
  </si>
  <si>
    <t>oa_co_205</t>
  </si>
  <si>
    <t>oa_01_206</t>
  </si>
  <si>
    <t>oa_02_206</t>
  </si>
  <si>
    <t>oa_03_206</t>
  </si>
  <si>
    <t>oa_04_206</t>
  </si>
  <si>
    <t>oa_05_206</t>
  </si>
  <si>
    <t>oa_06_206</t>
  </si>
  <si>
    <t>oa_co_206</t>
  </si>
  <si>
    <t>oa_01_207</t>
  </si>
  <si>
    <t>oa_02_207</t>
  </si>
  <si>
    <t>oa_03_207</t>
  </si>
  <si>
    <t>oa_04_207</t>
  </si>
  <si>
    <t>oa_05_207</t>
  </si>
  <si>
    <t>oa_06_207</t>
  </si>
  <si>
    <t>oa_co_207</t>
  </si>
  <si>
    <t>oa_01_208</t>
  </si>
  <si>
    <t>oa_02_208</t>
  </si>
  <si>
    <t>oa_03_208</t>
  </si>
  <si>
    <t>oa_04_208</t>
  </si>
  <si>
    <t>oa_05_208</t>
  </si>
  <si>
    <t>oa_06_208</t>
  </si>
  <si>
    <t>oa_co_208</t>
  </si>
  <si>
    <t>oa_01_209</t>
  </si>
  <si>
    <t>oa_02_209</t>
  </si>
  <si>
    <t>oa_03_209</t>
  </si>
  <si>
    <t>oa_04_209</t>
  </si>
  <si>
    <t>oa_05_209</t>
  </si>
  <si>
    <t>oa_06_209</t>
  </si>
  <si>
    <t>oa_co_209</t>
  </si>
  <si>
    <t>oa_01_210</t>
  </si>
  <si>
    <t>oa_02_210</t>
  </si>
  <si>
    <t>oa_03_210</t>
  </si>
  <si>
    <t>oa_04_210</t>
  </si>
  <si>
    <t>oa_05_210</t>
  </si>
  <si>
    <t>oa_06_210</t>
  </si>
  <si>
    <t>oa_co_210</t>
  </si>
  <si>
    <t>oa_01_211</t>
  </si>
  <si>
    <t>oa_02_211</t>
  </si>
  <si>
    <t>oa_03_211</t>
  </si>
  <si>
    <t>oa_04_211</t>
  </si>
  <si>
    <t>oa_05_211</t>
  </si>
  <si>
    <t>oa_06_211</t>
  </si>
  <si>
    <t>oa_co_211</t>
  </si>
  <si>
    <t>oa_01_212</t>
  </si>
  <si>
    <t>oa_02_212</t>
  </si>
  <si>
    <t>oa_03_212</t>
  </si>
  <si>
    <t>oa_04_212</t>
  </si>
  <si>
    <t>oa_05_212</t>
  </si>
  <si>
    <t>oa_06_212</t>
  </si>
  <si>
    <t>oa_co_212</t>
  </si>
  <si>
    <t>oa_01_213</t>
  </si>
  <si>
    <t>oa_02_213</t>
  </si>
  <si>
    <t>oa_03_213</t>
  </si>
  <si>
    <t>oa_04_213</t>
  </si>
  <si>
    <t>oa_05_213</t>
  </si>
  <si>
    <t>oa_06_213</t>
  </si>
  <si>
    <t>oa_co_213</t>
  </si>
  <si>
    <t>oa_01_214</t>
  </si>
  <si>
    <t>oa_02_214</t>
  </si>
  <si>
    <t>oa_03_214</t>
  </si>
  <si>
    <t>oa_04_214</t>
  </si>
  <si>
    <t>oa_05_214</t>
  </si>
  <si>
    <t>oa_06_214</t>
  </si>
  <si>
    <t>oa_co_214</t>
  </si>
  <si>
    <t>oa_01_215</t>
  </si>
  <si>
    <t>oa_02_215</t>
  </si>
  <si>
    <t>oa_03_215</t>
  </si>
  <si>
    <t>oa_04_215</t>
  </si>
  <si>
    <t>oa_05_215</t>
  </si>
  <si>
    <t>oa_06_215</t>
  </si>
  <si>
    <t>oa_co_215</t>
  </si>
  <si>
    <t>oa_01_216</t>
  </si>
  <si>
    <t>oa_02_216</t>
  </si>
  <si>
    <t>oa_03_216</t>
  </si>
  <si>
    <t>oa_04_216</t>
  </si>
  <si>
    <t>oa_05_216</t>
  </si>
  <si>
    <t>oa_06_216</t>
  </si>
  <si>
    <t>oa_co_216</t>
  </si>
  <si>
    <t>oa_01_217</t>
  </si>
  <si>
    <t>oa_02_217</t>
  </si>
  <si>
    <t>oa_03_217</t>
  </si>
  <si>
    <t>oa_04_217</t>
  </si>
  <si>
    <t>oa_05_217</t>
  </si>
  <si>
    <t>oa_06_217</t>
  </si>
  <si>
    <t>oa_co_217</t>
  </si>
  <si>
    <t>oa_01_218</t>
  </si>
  <si>
    <t>oa_02_218</t>
  </si>
  <si>
    <t>oa_03_218</t>
  </si>
  <si>
    <t>oa_04_218</t>
  </si>
  <si>
    <t>oa_05_218</t>
  </si>
  <si>
    <t>oa_06_218</t>
  </si>
  <si>
    <t>oa_co_218</t>
  </si>
  <si>
    <t>oa_01_219</t>
  </si>
  <si>
    <t>oa_02_219</t>
  </si>
  <si>
    <t>oa_03_219</t>
  </si>
  <si>
    <t>oa_04_219</t>
  </si>
  <si>
    <t>oa_05_219</t>
  </si>
  <si>
    <t>oa_06_219</t>
  </si>
  <si>
    <t>oa_co_219</t>
  </si>
  <si>
    <t>oa_01_220</t>
  </si>
  <si>
    <t>oa_02_220</t>
  </si>
  <si>
    <t>oa_03_220</t>
  </si>
  <si>
    <t>oa_04_220</t>
  </si>
  <si>
    <t>oa_05_220</t>
  </si>
  <si>
    <t>oa_06_220</t>
  </si>
  <si>
    <t>oa_co_220</t>
  </si>
  <si>
    <t>oa_01_221</t>
  </si>
  <si>
    <t>oa_02_221</t>
  </si>
  <si>
    <t>oa_03_221</t>
  </si>
  <si>
    <t>oa_04_221</t>
  </si>
  <si>
    <t>oa_05_221</t>
  </si>
  <si>
    <t>oa_06_221</t>
  </si>
  <si>
    <t>oa_co_221</t>
  </si>
  <si>
    <t>oa_01_222</t>
  </si>
  <si>
    <t>oa_02_222</t>
  </si>
  <si>
    <t>oa_03_222</t>
  </si>
  <si>
    <t>oa_04_222</t>
  </si>
  <si>
    <t>oa_05_222</t>
  </si>
  <si>
    <t>oa_06_222</t>
  </si>
  <si>
    <t>oa_co_222</t>
  </si>
  <si>
    <t>oa_01_223</t>
  </si>
  <si>
    <t>oa_02_223</t>
  </si>
  <si>
    <t>oa_03_223</t>
  </si>
  <si>
    <t>oa_04_223</t>
  </si>
  <si>
    <t>oa_05_223</t>
  </si>
  <si>
    <t>oa_06_223</t>
  </si>
  <si>
    <t>oa_co_223</t>
  </si>
  <si>
    <t>oa_01_224</t>
  </si>
  <si>
    <t>oa_02_224</t>
  </si>
  <si>
    <t>oa_03_224</t>
  </si>
  <si>
    <t>oa_04_224</t>
  </si>
  <si>
    <t>oa_05_224</t>
  </si>
  <si>
    <t>oa_06_224</t>
  </si>
  <si>
    <t>oa_co_224</t>
  </si>
  <si>
    <t>oa_01_225</t>
  </si>
  <si>
    <t>oa_02_225</t>
  </si>
  <si>
    <t>oa_03_225</t>
  </si>
  <si>
    <t>oa_04_225</t>
  </si>
  <si>
    <t>oa_05_225</t>
  </si>
  <si>
    <t>oa_06_225</t>
  </si>
  <si>
    <t>oa_co_225</t>
  </si>
  <si>
    <t>oa_01_226</t>
  </si>
  <si>
    <t>oa_02_226</t>
  </si>
  <si>
    <t>oa_03_226</t>
  </si>
  <si>
    <t>oa_04_226</t>
  </si>
  <si>
    <t>oa_05_226</t>
  </si>
  <si>
    <t>oa_06_226</t>
  </si>
  <si>
    <t>oa_co_226</t>
  </si>
  <si>
    <t>oa_01_227</t>
  </si>
  <si>
    <t>oa_02_227</t>
  </si>
  <si>
    <t>oa_03_227</t>
  </si>
  <si>
    <t>oa_04_227</t>
  </si>
  <si>
    <t>oa_05_227</t>
  </si>
  <si>
    <t>oa_06_227</t>
  </si>
  <si>
    <t>oa_co_227</t>
  </si>
  <si>
    <t>oa_01_228</t>
  </si>
  <si>
    <t>oa_02_228</t>
  </si>
  <si>
    <t>oa_03_228</t>
  </si>
  <si>
    <t>oa_04_228</t>
  </si>
  <si>
    <t>oa_05_228</t>
  </si>
  <si>
    <t>oa_06_228</t>
  </si>
  <si>
    <t>oa_co_228</t>
  </si>
  <si>
    <t>oa_01_229</t>
  </si>
  <si>
    <t>oa_02_229</t>
  </si>
  <si>
    <t>oa_03_229</t>
  </si>
  <si>
    <t>oa_04_229</t>
  </si>
  <si>
    <t>oa_05_229</t>
  </si>
  <si>
    <t>oa_06_229</t>
  </si>
  <si>
    <t>oa_co_229</t>
  </si>
  <si>
    <t>oa_01_230</t>
  </si>
  <si>
    <t>oa_02_230</t>
  </si>
  <si>
    <t>oa_03_230</t>
  </si>
  <si>
    <t>oa_04_230</t>
  </si>
  <si>
    <t>oa_05_230</t>
  </si>
  <si>
    <t>oa_06_230</t>
  </si>
  <si>
    <t>oa_co_230</t>
  </si>
  <si>
    <t>oa_01_231</t>
  </si>
  <si>
    <t>oa_02_231</t>
  </si>
  <si>
    <t>oa_03_231</t>
  </si>
  <si>
    <t>oa_04_231</t>
  </si>
  <si>
    <t>oa_05_231</t>
  </si>
  <si>
    <t>oa_06_231</t>
  </si>
  <si>
    <t>oa_co_231</t>
  </si>
  <si>
    <t>oa_01_232</t>
  </si>
  <si>
    <t>oa_02_232</t>
  </si>
  <si>
    <t>oa_03_232</t>
  </si>
  <si>
    <t>oa_04_232</t>
  </si>
  <si>
    <t>oa_05_232</t>
  </si>
  <si>
    <t>oa_06_232</t>
  </si>
  <si>
    <t>oa_co_232</t>
  </si>
  <si>
    <t>oa_01_233</t>
  </si>
  <si>
    <t>oa_02_233</t>
  </si>
  <si>
    <t>oa_03_233</t>
  </si>
  <si>
    <t>oa_04_233</t>
  </si>
  <si>
    <t>oa_05_233</t>
  </si>
  <si>
    <t>oa_06_233</t>
  </si>
  <si>
    <t>oa_co_233</t>
  </si>
  <si>
    <t>oa_01_234</t>
  </si>
  <si>
    <t>oa_02_234</t>
  </si>
  <si>
    <t>oa_03_234</t>
  </si>
  <si>
    <t>oa_04_234</t>
  </si>
  <si>
    <t>oa_05_234</t>
  </si>
  <si>
    <t>oa_06_234</t>
  </si>
  <si>
    <t>oa_co_234</t>
  </si>
  <si>
    <t>oa_01_235</t>
  </si>
  <si>
    <t>oa_02_235</t>
  </si>
  <si>
    <t>oa_03_235</t>
  </si>
  <si>
    <t>oa_04_235</t>
  </si>
  <si>
    <t>oa_05_235</t>
  </si>
  <si>
    <t>oa_06_235</t>
  </si>
  <si>
    <t>oa_co_235</t>
  </si>
  <si>
    <t>oa_01_236</t>
  </si>
  <si>
    <t>oa_02_236</t>
  </si>
  <si>
    <t>oa_03_236</t>
  </si>
  <si>
    <t>oa_04_236</t>
  </si>
  <si>
    <t>oa_05_236</t>
  </si>
  <si>
    <t>oa_06_236</t>
  </si>
  <si>
    <t>oa_co_236</t>
  </si>
  <si>
    <t>oa_01_237</t>
  </si>
  <si>
    <t>oa_02_237</t>
  </si>
  <si>
    <t>oa_03_237</t>
  </si>
  <si>
    <t>oa_04_237</t>
  </si>
  <si>
    <t>oa_05_237</t>
  </si>
  <si>
    <t>oa_06_237</t>
  </si>
  <si>
    <t>oa_co_237</t>
  </si>
  <si>
    <t>oa_01_238</t>
  </si>
  <si>
    <t>oa_02_238</t>
  </si>
  <si>
    <t>oa_03_238</t>
  </si>
  <si>
    <t>oa_04_238</t>
  </si>
  <si>
    <t>oa_05_238</t>
  </si>
  <si>
    <t>oa_06_238</t>
  </si>
  <si>
    <t>oa_co_238</t>
  </si>
  <si>
    <t>oa_01_239</t>
  </si>
  <si>
    <t>oa_02_239</t>
  </si>
  <si>
    <t>oa_03_239</t>
  </si>
  <si>
    <t>oa_04_239</t>
  </si>
  <si>
    <t>oa_05_239</t>
  </si>
  <si>
    <t>oa_06_239</t>
  </si>
  <si>
    <t>oa_co_239</t>
  </si>
  <si>
    <t>oa_01_240</t>
  </si>
  <si>
    <t>oa_02_240</t>
  </si>
  <si>
    <t>oa_03_240</t>
  </si>
  <si>
    <t>oa_04_240</t>
  </si>
  <si>
    <t>oa_05_240</t>
  </si>
  <si>
    <t>oa_06_240</t>
  </si>
  <si>
    <t>oa_co_240</t>
  </si>
  <si>
    <t>oa_01_241</t>
  </si>
  <si>
    <t>oa_02_241</t>
  </si>
  <si>
    <t>oa_03_241</t>
  </si>
  <si>
    <t>oa_04_241</t>
  </si>
  <si>
    <t>oa_05_241</t>
  </si>
  <si>
    <t>oa_06_241</t>
  </si>
  <si>
    <t>oa_co_241</t>
  </si>
  <si>
    <t>oa_01_242</t>
  </si>
  <si>
    <t>oa_02_242</t>
  </si>
  <si>
    <t>oa_03_242</t>
  </si>
  <si>
    <t>oa_04_242</t>
  </si>
  <si>
    <t>oa_05_242</t>
  </si>
  <si>
    <t>oa_06_242</t>
  </si>
  <si>
    <t>oa_co_242</t>
  </si>
  <si>
    <t>oa_01_243</t>
  </si>
  <si>
    <t>oa_02_243</t>
  </si>
  <si>
    <t>oa_03_243</t>
  </si>
  <si>
    <t>oa_04_243</t>
  </si>
  <si>
    <t>oa_05_243</t>
  </si>
  <si>
    <t>oa_06_243</t>
  </si>
  <si>
    <t>oa_co_243</t>
  </si>
  <si>
    <t>ri_da_4</t>
  </si>
  <si>
    <t>ri_da_3</t>
  </si>
  <si>
    <r>
      <t xml:space="preserve">- For </t>
    </r>
    <r>
      <rPr>
        <b/>
        <sz val="14"/>
        <rFont val="Calibri"/>
        <family val="2"/>
        <scheme val="minor"/>
      </rPr>
      <t>accrued income</t>
    </r>
    <r>
      <rPr>
        <sz val="14"/>
        <rFont val="Calibri"/>
        <family val="2"/>
        <scheme val="minor"/>
      </rPr>
      <t>, please provide a breakdown in rows 41-43, if available (please note that the sum of rows 41-43 may be less than row 40).</t>
    </r>
  </si>
  <si>
    <t>Review</t>
  </si>
  <si>
    <t>Introduction and guidance</t>
  </si>
  <si>
    <t>If you have difficulty printing any of the information below, please note that it is also available in print-friendly format in the Guide on the FSPS web page: www.ons.gov.uk/fsps</t>
  </si>
  <si>
    <t>You can see the ONS lists used in the dropdowns in spreadsheets 15 and 17 in the Guide available on the FSPS web page: www.ons.gov.uk/fsps. If you or your data suppliers are creating your own spreadsheets to automate your data supply, we recommend that you take copies of the ONS lists in order to ensure that the names and spellings that you use are aligned with this template.</t>
  </si>
  <si>
    <r>
      <t xml:space="preserve">- This survey helps to measure the UK's financial sector and feeds into important estimates of the UK economy such as Gross Domestic Product (GDP), household balance sheets and the balance of payments. </t>
    </r>
    <r>
      <rPr>
        <b/>
        <sz val="14"/>
        <rFont val="Calibri"/>
        <family val="2"/>
        <scheme val="minor"/>
      </rPr>
      <t>Examples</t>
    </r>
    <r>
      <rPr>
        <sz val="14"/>
        <rFont val="Calibri"/>
        <family val="2"/>
        <scheme val="minor"/>
      </rPr>
      <t xml:space="preserve"> are the GDP release at: https://www.ons.gov.uk/economy/grossdomesticproductgdp and the national balance sheet estimates at: https://www.ons.gov.uk/economy/nationalaccounts/uksectoraccounts/datasets/thenationalbalancesheetestimates</t>
    </r>
  </si>
  <si>
    <r>
      <t>- Where possible, respondents should report values separately for defined benefit (</t>
    </r>
    <r>
      <rPr>
        <b/>
        <sz val="14"/>
        <rFont val="Calibri"/>
        <family val="2"/>
        <scheme val="minor"/>
      </rPr>
      <t xml:space="preserve">DB) </t>
    </r>
    <r>
      <rPr>
        <sz val="14"/>
        <rFont val="Calibri"/>
        <family val="2"/>
        <scheme val="minor"/>
      </rPr>
      <t>and defined contribution</t>
    </r>
    <r>
      <rPr>
        <b/>
        <sz val="14"/>
        <rFont val="Calibri"/>
        <family val="2"/>
        <scheme val="minor"/>
      </rPr>
      <t xml:space="preserve"> (DC)</t>
    </r>
    <r>
      <rPr>
        <sz val="14"/>
        <rFont val="Calibri"/>
        <family val="2"/>
        <scheme val="minor"/>
      </rPr>
      <t xml:space="preserve">, even if members have a combination of DB and DC benefits; please use the </t>
    </r>
    <r>
      <rPr>
        <b/>
        <sz val="14"/>
        <rFont val="Calibri"/>
        <family val="2"/>
        <scheme val="minor"/>
      </rPr>
      <t>hybrid</t>
    </r>
    <r>
      <rPr>
        <sz val="14"/>
        <rFont val="Calibri"/>
        <family val="2"/>
        <scheme val="minor"/>
      </rPr>
      <t xml:space="preserve"> column</t>
    </r>
    <r>
      <rPr>
        <b/>
        <sz val="14"/>
        <rFont val="Calibri"/>
        <family val="2"/>
        <scheme val="minor"/>
      </rPr>
      <t xml:space="preserve"> only</t>
    </r>
    <r>
      <rPr>
        <sz val="14"/>
        <rFont val="Calibri"/>
        <family val="2"/>
        <scheme val="minor"/>
      </rPr>
      <t xml:space="preserve"> in cases where DB and DC elements cannot be reported separately ('true hybrids').</t>
    </r>
  </si>
  <si>
    <r>
      <t xml:space="preserve">- </t>
    </r>
    <r>
      <rPr>
        <b/>
        <sz val="14"/>
        <rFont val="Calibri"/>
        <family val="2"/>
        <scheme val="minor"/>
      </rPr>
      <t xml:space="preserve">Additional Voluntary Contributions </t>
    </r>
    <r>
      <rPr>
        <sz val="14"/>
        <rFont val="Calibri"/>
        <family val="2"/>
        <scheme val="minor"/>
      </rPr>
      <t>(</t>
    </r>
    <r>
      <rPr>
        <b/>
        <sz val="14"/>
        <rFont val="Calibri"/>
        <family val="2"/>
        <scheme val="minor"/>
      </rPr>
      <t xml:space="preserve">AVCs) should be included </t>
    </r>
    <r>
      <rPr>
        <sz val="14"/>
        <rFont val="Calibri"/>
        <family val="2"/>
        <scheme val="minor"/>
      </rPr>
      <t xml:space="preserve">if they are provided by the scheme or section(s) for which you are reporting. DB and hybrid schemes with DC AVCs should report for these AVCs separately in the 'DC scheme or section' columns. However, </t>
    </r>
    <r>
      <rPr>
        <b/>
        <sz val="14"/>
        <rFont val="Calibri"/>
        <family val="2"/>
        <scheme val="minor"/>
      </rPr>
      <t xml:space="preserve">do not include free-standing AVCs </t>
    </r>
    <r>
      <rPr>
        <sz val="14"/>
        <rFont val="Calibri"/>
        <family val="2"/>
        <scheme val="minor"/>
      </rPr>
      <t>for which you act as a collector for insurers or other external providers.</t>
    </r>
  </si>
  <si>
    <t>Pooled investment vehicles are defined for this survey as funds in which there is more than one investor in the fund or underlying fund(s). They include open-ended investment companies (OEICs), unit trusts, investment trusts, unit-linked insurance funds, exchange traded funds (ETFs) and others, but they exclude any funds that are created for a single investor.</t>
  </si>
  <si>
    <t>The issuer of the underlying fund.</t>
  </si>
  <si>
    <r>
      <t>This spreadsheet-based questionnaire is designed to be downloaded and filled in by you and, when complete, uploaded onto the ONS Surveys website. For this to be successful, please be aware of the following</t>
    </r>
    <r>
      <rPr>
        <b/>
        <sz val="14"/>
        <color theme="1"/>
        <rFont val="Calibri"/>
        <family val="2"/>
        <scheme val="minor"/>
      </rPr>
      <t xml:space="preserve"> </t>
    </r>
    <r>
      <rPr>
        <b/>
        <sz val="14"/>
        <rFont val="Calibri"/>
        <family val="2"/>
        <scheme val="minor"/>
      </rPr>
      <t>DOs</t>
    </r>
    <r>
      <rPr>
        <sz val="14"/>
        <rFont val="Calibri"/>
        <family val="2"/>
        <scheme val="minor"/>
      </rPr>
      <t xml:space="preserve"> and</t>
    </r>
    <r>
      <rPr>
        <b/>
        <sz val="14"/>
        <rFont val="Calibri"/>
        <family val="2"/>
        <scheme val="minor"/>
      </rPr>
      <t xml:space="preserve"> DON’Ts</t>
    </r>
    <r>
      <rPr>
        <sz val="14"/>
        <color theme="1"/>
        <rFont val="Calibri"/>
        <family val="2"/>
        <scheme val="minor"/>
      </rPr>
      <t>.</t>
    </r>
  </si>
  <si>
    <t xml:space="preserve">- If you get an error message but you are satisfied that your figures are correct you can ignore the error message: they will not prevent you from uploading the template to the ONS Surveys website. </t>
  </si>
  <si>
    <t>The second stage is a 'downstream' validation process, which takes place after you have uploaded the template on the ONS Surveys website. This process involves extracting the data from your spreadsheets and checking it using a series of automated and analytical checks. The following tips should help you to avoid follow-up queries as a result of this process:</t>
  </si>
  <si>
    <r>
      <t xml:space="preserve">- copy and paste information from other spreadsheets into the blue cells, including the dropdown lists (see below: </t>
    </r>
    <r>
      <rPr>
        <b/>
        <sz val="14"/>
        <rFont val="Calibri"/>
        <family val="2"/>
        <scheme val="minor"/>
      </rPr>
      <t>Automation &amp; dropdown lists</t>
    </r>
    <r>
      <rPr>
        <sz val="14"/>
        <rFont val="Calibri"/>
        <family val="2"/>
        <scheme val="minor"/>
      </rPr>
      <t xml:space="preserve">), taking care to copy all values in </t>
    </r>
    <r>
      <rPr>
        <b/>
        <sz val="14"/>
        <rFont val="Calibri"/>
        <family val="2"/>
        <scheme val="minor"/>
      </rPr>
      <t>£ million</t>
    </r>
    <r>
      <rPr>
        <sz val="14"/>
        <rFont val="Calibri"/>
        <family val="2"/>
        <scheme val="minor"/>
      </rPr>
      <t xml:space="preserve"> to 3 decimal places</t>
    </r>
  </si>
  <si>
    <r>
      <t xml:space="preserve">- enter or copy and paste text into the white cells in the ‘Comments’ columns on the right-hand-side of each table and in the ‘General comments’ box in the </t>
    </r>
    <r>
      <rPr>
        <b/>
        <sz val="14"/>
        <rFont val="Calibri"/>
        <family val="2"/>
        <scheme val="minor"/>
      </rPr>
      <t>Review page</t>
    </r>
  </si>
  <si>
    <t>- add in spreadsheets</t>
  </si>
  <si>
    <t>- delete spreadsheets</t>
  </si>
  <si>
    <t>- enter or paste anything outside of the cells referred to above (in the “DO” list)</t>
  </si>
  <si>
    <t>Key (used throughout the questionnaire)</t>
  </si>
  <si>
    <t>- ONS is likely to query any big increase or decrease in value between two quarters, unless you have provided a brief explanation of the reason for the change in the relevant row of the ‘Comments’ column (right-hand-side of each table).</t>
  </si>
  <si>
    <t>- ONS is likely to query cases where there are red ‘error messages’ in your spreadsheets, unless you have provided a brief explanation in the relevant row of the ‘Comments’ column (right-hand-side of each table).</t>
  </si>
  <si>
    <r>
      <t xml:space="preserve">- Please note that cells which are </t>
    </r>
    <r>
      <rPr>
        <b/>
        <sz val="14"/>
        <color theme="1"/>
        <rFont val="Calibri"/>
        <family val="2"/>
        <scheme val="minor"/>
      </rPr>
      <t>not</t>
    </r>
    <r>
      <rPr>
        <sz val="14"/>
        <color theme="1"/>
        <rFont val="Calibri"/>
        <family val="2"/>
        <scheme val="minor"/>
      </rPr>
      <t xml:space="preserve"> blue (or for Comments) are ‘protected’ or ‘locked’ to prevent data entry in the wrong places. It is not possible to paste into these cells.</t>
    </r>
  </si>
  <si>
    <r>
      <t xml:space="preserve">- </t>
    </r>
    <r>
      <rPr>
        <b/>
        <sz val="14"/>
        <rFont val="Calibri"/>
        <family val="2"/>
        <scheme val="minor"/>
      </rPr>
      <t>pensioner members:</t>
    </r>
    <r>
      <rPr>
        <sz val="14"/>
        <rFont val="Calibri"/>
        <family val="2"/>
        <scheme val="minor"/>
      </rPr>
      <t xml:space="preserve"> those receiving pensions or income withdrawals via Uncrystallised Funds Pension Lump Sum (UFPLS) and flexi-access drawdown; sometimes known as beneficiaries. Include survivors (also known as dependents): widows, spouses, partners and children.</t>
    </r>
  </si>
  <si>
    <r>
      <t xml:space="preserve">- </t>
    </r>
    <r>
      <rPr>
        <b/>
        <sz val="14"/>
        <rFont val="Calibri"/>
        <family val="2"/>
        <scheme val="minor"/>
      </rPr>
      <t>Deficit reduction contributions (DRCs)</t>
    </r>
    <r>
      <rPr>
        <sz val="14"/>
        <rFont val="Calibri"/>
        <family val="2"/>
        <scheme val="minor"/>
      </rPr>
      <t xml:space="preserve"> paid annually can be reported in the specific quarter that they appear in the scheme's accounts or divided between the 4 quarters (see note on Revisions in </t>
    </r>
    <r>
      <rPr>
        <b/>
        <sz val="14"/>
        <rFont val="Calibri"/>
        <family val="2"/>
        <scheme val="minor"/>
      </rPr>
      <t>Intro &amp; Guidance</t>
    </r>
    <r>
      <rPr>
        <sz val="14"/>
        <rFont val="Calibri"/>
        <family val="2"/>
        <scheme val="minor"/>
      </rPr>
      <t xml:space="preserve"> spreadsheet). If you are in doubt about how to report DRCs, or what to include, please follow the same approach as in your report and accounts.</t>
    </r>
  </si>
  <si>
    <r>
      <t>If your scheme's investments all meet the definition of pooled investment vehicles in the</t>
    </r>
    <r>
      <rPr>
        <b/>
        <sz val="14"/>
        <rFont val="Calibri"/>
        <family val="2"/>
        <scheme val="minor"/>
      </rPr>
      <t xml:space="preserve"> Intro &amp; Guidance</t>
    </r>
    <r>
      <rPr>
        <sz val="14"/>
        <rFont val="Calibri"/>
        <family val="2"/>
        <scheme val="minor"/>
      </rPr>
      <t xml:space="preserve"> spreadsheet, row 10 of this table is applicable to you (but please see Guidance below on </t>
    </r>
    <r>
      <rPr>
        <b/>
        <sz val="14"/>
        <rFont val="Calibri"/>
        <family val="2"/>
        <scheme val="minor"/>
      </rPr>
      <t>accumulated income reinvested for growth</t>
    </r>
    <r>
      <rPr>
        <sz val="14"/>
        <rFont val="Calibri"/>
        <family val="2"/>
        <scheme val="minor"/>
      </rPr>
      <t>). The other rows may or may not be applicable.</t>
    </r>
  </si>
  <si>
    <r>
      <t xml:space="preserve">- </t>
    </r>
    <r>
      <rPr>
        <b/>
        <sz val="14"/>
        <color theme="1"/>
        <rFont val="Calibri"/>
        <family val="2"/>
        <scheme val="minor"/>
      </rPr>
      <t>income from bonds</t>
    </r>
    <r>
      <rPr>
        <sz val="14"/>
        <color theme="1"/>
        <rFont val="Calibri"/>
        <family val="2"/>
        <scheme val="minor"/>
      </rPr>
      <t xml:space="preserve"> means coupon only; purchases and sales should be reported in spreadsheet</t>
    </r>
    <r>
      <rPr>
        <b/>
        <sz val="14"/>
        <color theme="1"/>
        <rFont val="Calibri"/>
        <family val="2"/>
        <scheme val="minor"/>
      </rPr>
      <t xml:space="preserve"> 14a. Transactions (long).</t>
    </r>
  </si>
  <si>
    <r>
      <t xml:space="preserve">- </t>
    </r>
    <r>
      <rPr>
        <b/>
        <sz val="14"/>
        <rFont val="Calibri"/>
        <family val="2"/>
        <scheme val="minor"/>
      </rPr>
      <t>auto-enrolment statutory opt-out refunds</t>
    </r>
    <r>
      <rPr>
        <sz val="14"/>
        <rFont val="Calibri"/>
        <family val="2"/>
        <scheme val="minor"/>
      </rPr>
      <t xml:space="preserve"> should only be recorded here if the amounts paid in have been included in spreadsheet </t>
    </r>
    <r>
      <rPr>
        <b/>
        <sz val="14"/>
        <rFont val="Calibri"/>
        <family val="2"/>
        <scheme val="minor"/>
      </rPr>
      <t xml:space="preserve">3. Contributions </t>
    </r>
    <r>
      <rPr>
        <sz val="14"/>
        <rFont val="Calibri"/>
        <family val="2"/>
        <scheme val="minor"/>
      </rPr>
      <t xml:space="preserve">(either in this quarter or previously); if these refunds have been netted off the contributions recorded in spreadsheet </t>
    </r>
    <r>
      <rPr>
        <b/>
        <sz val="14"/>
        <rFont val="Calibri"/>
        <family val="2"/>
        <scheme val="minor"/>
      </rPr>
      <t>3. Contributions</t>
    </r>
    <r>
      <rPr>
        <sz val="14"/>
        <rFont val="Calibri"/>
        <family val="2"/>
        <scheme val="minor"/>
      </rPr>
      <t>, please do not record here.</t>
    </r>
  </si>
  <si>
    <r>
      <t xml:space="preserve">- If amounts are not recorded on a quarterly basis (as they arise), estimates are acceptable. Alternatively, amounts recorded annually can be reported in the specific quarter that they are recorded or they can be divided between the 4 quarters, revising previous quarters' estimates as necessary (see note on Revisions in the </t>
    </r>
    <r>
      <rPr>
        <b/>
        <sz val="14"/>
        <rFont val="Calibri"/>
        <family val="2"/>
        <scheme val="minor"/>
      </rPr>
      <t>Intro &amp; Guidance</t>
    </r>
    <r>
      <rPr>
        <sz val="14"/>
        <rFont val="Calibri"/>
        <family val="2"/>
        <scheme val="minor"/>
      </rPr>
      <t>).</t>
    </r>
  </si>
  <si>
    <t>- transaction costs (estimates are acceptable)</t>
  </si>
  <si>
    <r>
      <t xml:space="preserve">Please </t>
    </r>
    <r>
      <rPr>
        <b/>
        <i/>
        <sz val="14"/>
        <rFont val="Calibri"/>
        <family val="2"/>
        <scheme val="minor"/>
      </rPr>
      <t>exclude</t>
    </r>
    <r>
      <rPr>
        <i/>
        <sz val="14"/>
        <rFont val="Calibri"/>
        <family val="2"/>
        <scheme val="minor"/>
      </rPr>
      <t xml:space="preserve"> derivatives (these should be reported in </t>
    </r>
    <r>
      <rPr>
        <b/>
        <i/>
        <sz val="14"/>
        <rFont val="Calibri"/>
        <family val="2"/>
        <scheme val="minor"/>
      </rPr>
      <t>spreadsheet 13</t>
    </r>
    <r>
      <rPr>
        <i/>
        <sz val="14"/>
        <rFont val="Calibri"/>
        <family val="2"/>
        <scheme val="minor"/>
      </rPr>
      <t>).</t>
    </r>
  </si>
  <si>
    <r>
      <t>Please</t>
    </r>
    <r>
      <rPr>
        <b/>
        <i/>
        <sz val="14"/>
        <rFont val="Calibri"/>
        <family val="2"/>
        <scheme val="minor"/>
      </rPr>
      <t xml:space="preserve"> exclude</t>
    </r>
    <r>
      <rPr>
        <i/>
        <sz val="14"/>
        <rFont val="Calibri"/>
        <family val="2"/>
        <scheme val="minor"/>
      </rPr>
      <t xml:space="preserve"> derivatives (these should be reported in </t>
    </r>
    <r>
      <rPr>
        <b/>
        <i/>
        <sz val="14"/>
        <rFont val="Calibri"/>
        <family val="2"/>
        <scheme val="minor"/>
      </rPr>
      <t>spreadsheet 13</t>
    </r>
    <r>
      <rPr>
        <i/>
        <sz val="14"/>
        <rFont val="Calibri"/>
        <family val="2"/>
        <scheme val="minor"/>
      </rPr>
      <t>).</t>
    </r>
  </si>
  <si>
    <r>
      <t xml:space="preserve">If all of your scheme's investments meet the definition of pooled investment vehicles in the </t>
    </r>
    <r>
      <rPr>
        <b/>
        <sz val="14"/>
        <rFont val="Calibri"/>
        <family val="2"/>
        <scheme val="minor"/>
      </rPr>
      <t>Intro &amp; Guidance</t>
    </r>
    <r>
      <rPr>
        <sz val="14"/>
        <rFont val="Calibri"/>
        <family val="2"/>
        <scheme val="minor"/>
      </rPr>
      <t xml:space="preserve"> spreadsheet, </t>
    </r>
    <r>
      <rPr>
        <b/>
        <sz val="14"/>
        <rFont val="Calibri"/>
        <family val="2"/>
        <scheme val="minor"/>
      </rPr>
      <t>rows 16 to 37</t>
    </r>
    <r>
      <rPr>
        <sz val="14"/>
        <rFont val="Calibri"/>
        <family val="2"/>
        <scheme val="minor"/>
      </rPr>
      <t xml:space="preserve"> of this spreadsheet are not applicable.</t>
    </r>
  </si>
  <si>
    <r>
      <t xml:space="preserve">- </t>
    </r>
    <r>
      <rPr>
        <b/>
        <sz val="14"/>
        <rFont val="Calibri"/>
        <family val="2"/>
        <scheme val="minor"/>
      </rPr>
      <t xml:space="preserve">short-term assets </t>
    </r>
    <r>
      <rPr>
        <sz val="14"/>
        <rFont val="Calibri"/>
        <family val="2"/>
        <scheme val="minor"/>
      </rPr>
      <t>are defined as those maturing within one year of their originating date, including loans repayable at lender's option within one year of the date of issue.</t>
    </r>
  </si>
  <si>
    <r>
      <rPr>
        <b/>
        <sz val="14"/>
        <rFont val="Calibri"/>
        <family val="2"/>
        <scheme val="minor"/>
      </rPr>
      <t xml:space="preserve">- overseas assets </t>
    </r>
    <r>
      <rPr>
        <sz val="14"/>
        <rFont val="Calibri"/>
        <family val="2"/>
        <scheme val="minor"/>
      </rPr>
      <t xml:space="preserve">refers to a direct investment outside the UK, a financial instrument </t>
    </r>
    <r>
      <rPr>
        <b/>
        <sz val="14"/>
        <rFont val="Calibri"/>
        <family val="2"/>
        <scheme val="minor"/>
      </rPr>
      <t>issued</t>
    </r>
    <r>
      <rPr>
        <sz val="14"/>
        <rFont val="Calibri"/>
        <family val="2"/>
        <scheme val="minor"/>
      </rPr>
      <t xml:space="preserve"> outside the UK or a fund </t>
    </r>
    <r>
      <rPr>
        <b/>
        <sz val="14"/>
        <rFont val="Calibri"/>
        <family val="2"/>
        <scheme val="minor"/>
      </rPr>
      <t>registered</t>
    </r>
    <r>
      <rPr>
        <sz val="14"/>
        <rFont val="Calibri"/>
        <family val="2"/>
        <scheme val="minor"/>
      </rPr>
      <t xml:space="preserve"> outside the UK; please note that overseas does not refer to geographical breakdowns of investments or investments in different currencies. Please see </t>
    </r>
    <r>
      <rPr>
        <b/>
        <sz val="14"/>
        <rFont val="Calibri"/>
        <family val="2"/>
        <scheme val="minor"/>
      </rPr>
      <t>Intro &amp; Guidance</t>
    </r>
    <r>
      <rPr>
        <sz val="14"/>
        <rFont val="Calibri"/>
        <family val="2"/>
        <scheme val="minor"/>
      </rPr>
      <t xml:space="preserve"> for details.</t>
    </r>
  </si>
  <si>
    <r>
      <t>- Please report market value of assets</t>
    </r>
    <r>
      <rPr>
        <i/>
        <sz val="14"/>
        <rFont val="Calibri"/>
        <family val="2"/>
        <scheme val="minor"/>
      </rPr>
      <t xml:space="preserve"> excluding</t>
    </r>
    <r>
      <rPr>
        <sz val="14"/>
        <rFont val="Calibri"/>
        <family val="2"/>
        <scheme val="minor"/>
      </rPr>
      <t xml:space="preserve"> accrued income ('clean prices' basis). Accrued income should be reported separately in row 40.</t>
    </r>
  </si>
  <si>
    <t xml:space="preserve">Include: </t>
  </si>
  <si>
    <r>
      <t>- In the first table, please report actuarial values; in the second table, please report market values of cash and borrowing and repos</t>
    </r>
    <r>
      <rPr>
        <i/>
        <sz val="14"/>
        <rFont val="Calibri"/>
        <family val="2"/>
        <scheme val="minor"/>
      </rPr>
      <t xml:space="preserve"> excluding </t>
    </r>
    <r>
      <rPr>
        <sz val="14"/>
        <rFont val="Calibri"/>
        <family val="2"/>
        <scheme val="minor"/>
      </rPr>
      <t>income arrears ('clean prices'). Income arrears should be reported separately in row 16.</t>
    </r>
  </si>
  <si>
    <t xml:space="preserve">Exclude: </t>
  </si>
  <si>
    <r>
      <t xml:space="preserve">- </t>
    </r>
    <r>
      <rPr>
        <b/>
        <sz val="14"/>
        <rFont val="Calibri"/>
        <family val="2"/>
        <scheme val="minor"/>
      </rPr>
      <t xml:space="preserve">derivatives </t>
    </r>
    <r>
      <rPr>
        <sz val="14"/>
        <rFont val="Calibri"/>
        <family val="2"/>
        <scheme val="minor"/>
      </rPr>
      <t>are:</t>
    </r>
    <r>
      <rPr>
        <b/>
        <sz val="14"/>
        <rFont val="Calibri"/>
        <family val="2"/>
        <scheme val="minor"/>
      </rPr>
      <t xml:space="preserve"> </t>
    </r>
    <r>
      <rPr>
        <sz val="14"/>
        <rFont val="Calibri"/>
        <family val="2"/>
        <scheme val="minor"/>
      </rPr>
      <t xml:space="preserve">swaps, options, forward foreign currency contracts and futures but </t>
    </r>
    <r>
      <rPr>
        <b/>
        <sz val="14"/>
        <rFont val="Calibri"/>
        <family val="2"/>
        <scheme val="minor"/>
      </rPr>
      <t>not</t>
    </r>
    <r>
      <rPr>
        <sz val="14"/>
        <rFont val="Calibri"/>
        <family val="2"/>
        <scheme val="minor"/>
      </rPr>
      <t xml:space="preserve"> reverse repurchase agreements (reverse repos) or repurchase agreements (repos). See spreadsheet</t>
    </r>
    <r>
      <rPr>
        <b/>
        <sz val="14"/>
        <rFont val="Calibri"/>
        <family val="2"/>
        <scheme val="minor"/>
      </rPr>
      <t xml:space="preserve"> 13. Derivative balances</t>
    </r>
    <r>
      <rPr>
        <sz val="14"/>
        <rFont val="Calibri"/>
        <family val="2"/>
        <scheme val="minor"/>
      </rPr>
      <t>.</t>
    </r>
  </si>
  <si>
    <r>
      <t xml:space="preserve">- include in </t>
    </r>
    <r>
      <rPr>
        <b/>
        <sz val="14"/>
        <rFont val="Calibri"/>
        <family val="2"/>
        <scheme val="minor"/>
      </rPr>
      <t xml:space="preserve">Acquisitions </t>
    </r>
    <r>
      <rPr>
        <sz val="14"/>
        <rFont val="Calibri"/>
        <family val="2"/>
        <scheme val="minor"/>
      </rPr>
      <t xml:space="preserve">and </t>
    </r>
    <r>
      <rPr>
        <b/>
        <sz val="14"/>
        <rFont val="Calibri"/>
        <family val="2"/>
        <scheme val="minor"/>
      </rPr>
      <t>Disposals</t>
    </r>
    <r>
      <rPr>
        <sz val="14"/>
        <rFont val="Calibri"/>
        <family val="2"/>
        <scheme val="minor"/>
      </rPr>
      <t>: corporate actions</t>
    </r>
  </si>
  <si>
    <r>
      <t xml:space="preserve">- items reported as income in spreadsheet </t>
    </r>
    <r>
      <rPr>
        <b/>
        <sz val="14"/>
        <rFont val="Calibri"/>
        <family val="2"/>
        <scheme val="minor"/>
      </rPr>
      <t xml:space="preserve">5. Investment income. </t>
    </r>
    <r>
      <rPr>
        <sz val="14"/>
        <rFont val="Calibri"/>
        <family val="2"/>
        <scheme val="minor"/>
      </rPr>
      <t xml:space="preserve">These should not be reported again here (to </t>
    </r>
    <r>
      <rPr>
        <b/>
        <sz val="14"/>
        <rFont val="Calibri"/>
        <family val="2"/>
        <scheme val="minor"/>
      </rPr>
      <t>avoid double counting</t>
    </r>
    <r>
      <rPr>
        <sz val="14"/>
        <rFont val="Calibri"/>
        <family val="2"/>
        <scheme val="minor"/>
      </rPr>
      <t>)</t>
    </r>
  </si>
  <si>
    <r>
      <rPr>
        <b/>
        <sz val="14"/>
        <rFont val="Calibri"/>
        <family val="2"/>
        <scheme val="minor"/>
      </rPr>
      <t xml:space="preserve">Definitions: </t>
    </r>
    <r>
      <rPr>
        <sz val="14"/>
        <rFont val="Calibri"/>
        <family val="2"/>
        <scheme val="minor"/>
      </rPr>
      <t>The</t>
    </r>
    <r>
      <rPr>
        <b/>
        <sz val="14"/>
        <rFont val="Calibri"/>
        <family val="2"/>
        <scheme val="minor"/>
      </rPr>
      <t xml:space="preserve"> underlying fund</t>
    </r>
    <r>
      <rPr>
        <sz val="14"/>
        <rFont val="Calibri"/>
        <family val="2"/>
        <scheme val="minor"/>
      </rPr>
      <t xml:space="preserve"> is defined as the fund that issued the units. The </t>
    </r>
    <r>
      <rPr>
        <b/>
        <sz val="14"/>
        <rFont val="Calibri"/>
        <family val="2"/>
        <scheme val="minor"/>
      </rPr>
      <t>fund manager</t>
    </r>
    <r>
      <rPr>
        <sz val="14"/>
        <rFont val="Calibri"/>
        <family val="2"/>
        <scheme val="minor"/>
      </rPr>
      <t xml:space="preserve"> is defined as the issuer of the underlying fund. For unique ID code definitions, see </t>
    </r>
    <r>
      <rPr>
        <b/>
        <sz val="14"/>
        <rFont val="Calibri"/>
        <family val="2"/>
        <scheme val="minor"/>
      </rPr>
      <t>Intro &amp; Guidance</t>
    </r>
    <r>
      <rPr>
        <sz val="14"/>
        <rFont val="Calibri"/>
        <family val="2"/>
        <scheme val="minor"/>
      </rPr>
      <t>.</t>
    </r>
  </si>
  <si>
    <r>
      <t xml:space="preserve">If a fund is made up of more than one underlying fund, please complete a </t>
    </r>
    <r>
      <rPr>
        <b/>
        <sz val="14"/>
        <rFont val="Calibri"/>
        <family val="2"/>
        <scheme val="minor"/>
      </rPr>
      <t>separate row for each underlying fund</t>
    </r>
    <r>
      <rPr>
        <sz val="14"/>
        <rFont val="Calibri"/>
        <family val="2"/>
        <scheme val="minor"/>
      </rPr>
      <t xml:space="preserve">. In such cases, </t>
    </r>
    <r>
      <rPr>
        <b/>
        <sz val="14"/>
        <rFont val="Calibri"/>
        <family val="2"/>
        <scheme val="minor"/>
      </rPr>
      <t xml:space="preserve">Columns E to J </t>
    </r>
    <r>
      <rPr>
        <sz val="14"/>
        <rFont val="Calibri"/>
        <family val="2"/>
        <scheme val="minor"/>
      </rPr>
      <t>should be completed for the</t>
    </r>
    <r>
      <rPr>
        <b/>
        <sz val="14"/>
        <rFont val="Calibri"/>
        <family val="2"/>
        <scheme val="minor"/>
      </rPr>
      <t xml:space="preserve"> underlying funds.</t>
    </r>
  </si>
  <si>
    <t>In the 'Total reported' column, the values for spreadsheets 3-18 should be in £ million to 3 decimal places; the numbers for Membership (spreadsheet 2) should be exact numbers of members/individuals (not millions or thousands).</t>
  </si>
  <si>
    <t>If you still have an error message on a spreadsheet, the 'Error messages?' column will say "Please check". If you are satisfied that the spreadsheet is correct you can ignore this message: it will not prevent you from uploading the template to the ONS Surveys website.</t>
  </si>
  <si>
    <r>
      <t xml:space="preserve">Direct investments are all investment assets that the scheme holds directly, such as securities, property and alternatives, rather than though a </t>
    </r>
    <r>
      <rPr>
        <b/>
        <sz val="14"/>
        <rFont val="Calibri"/>
        <family val="2"/>
        <scheme val="minor"/>
      </rPr>
      <t>pooled investment vehicle</t>
    </r>
    <r>
      <rPr>
        <sz val="14"/>
        <rFont val="Calibri"/>
        <family val="2"/>
        <scheme val="minor"/>
      </rPr>
      <t xml:space="preserve">. This includes assets that are held in a fund structure created for a single investor such as a Qualifying Investor Fund (QIF). These assets should be allocated to the appropriate lines under the heading 'Direct investments' (in spreadsheet </t>
    </r>
    <r>
      <rPr>
        <b/>
        <sz val="14"/>
        <rFont val="Calibri"/>
        <family val="2"/>
        <scheme val="minor"/>
      </rPr>
      <t>11. Assets</t>
    </r>
    <r>
      <rPr>
        <sz val="14"/>
        <rFont val="Calibri"/>
        <family val="2"/>
        <scheme val="minor"/>
      </rPr>
      <t>) unless the single-investor fund holds assets in an underlying fund or funds in which other investors also invest, in which case it should be reported as part of pooled investment vehicles.</t>
    </r>
  </si>
  <si>
    <r>
      <t xml:space="preserve">Direct investments include investments via </t>
    </r>
    <r>
      <rPr>
        <b/>
        <sz val="14"/>
        <rFont val="Calibri"/>
        <family val="2"/>
        <scheme val="minor"/>
      </rPr>
      <t>Limited Partnerships (LPs)</t>
    </r>
    <r>
      <rPr>
        <sz val="14"/>
        <rFont val="Calibri"/>
        <family val="2"/>
        <scheme val="minor"/>
      </rPr>
      <t>, even though these involve more than one investor.</t>
    </r>
  </si>
  <si>
    <r>
      <t xml:space="preserve">Please do not include in pooled investment vehicles any funds that are created for a single investor, unless they invest in an underlying fund or funds in which other investors also invest; if the fund is a structure created for a single investor, please allocate the assets held to the appropriate line under </t>
    </r>
    <r>
      <rPr>
        <b/>
        <sz val="14"/>
        <rFont val="Calibri"/>
        <family val="2"/>
        <scheme val="minor"/>
      </rPr>
      <t xml:space="preserve">direct investments </t>
    </r>
    <r>
      <rPr>
        <sz val="14"/>
        <rFont val="Calibri"/>
        <family val="2"/>
        <scheme val="minor"/>
      </rPr>
      <t xml:space="preserve">(in spreadsheet </t>
    </r>
    <r>
      <rPr>
        <b/>
        <sz val="14"/>
        <rFont val="Calibri"/>
        <family val="2"/>
        <scheme val="minor"/>
      </rPr>
      <t>11. Assets</t>
    </r>
    <r>
      <rPr>
        <sz val="14"/>
        <rFont val="Calibri"/>
        <family val="2"/>
        <scheme val="minor"/>
      </rPr>
      <t>).</t>
    </r>
  </si>
  <si>
    <r>
      <t xml:space="preserve">Please note that investments within one of the eight 'pools' of the Local Government Pension Scheme (England and Wales) should only be treated as pooled investment vehicles if they meet the above definition of pooled investment vehicles. Being part of one of the eight pools is not </t>
    </r>
    <r>
      <rPr>
        <b/>
        <sz val="14"/>
        <rFont val="Calibri"/>
        <family val="2"/>
        <scheme val="minor"/>
      </rPr>
      <t>of itself</t>
    </r>
    <r>
      <rPr>
        <sz val="14"/>
        <rFont val="Calibri"/>
        <family val="2"/>
        <scheme val="minor"/>
      </rPr>
      <t xml:space="preserve"> sufficient to treat investments as pooled investment vehicles. </t>
    </r>
  </si>
  <si>
    <r>
      <t xml:space="preserve">- Investment income may be reported in this spreadsheet </t>
    </r>
    <r>
      <rPr>
        <b/>
        <sz val="14"/>
        <rFont val="Calibri"/>
        <family val="2"/>
        <scheme val="minor"/>
      </rPr>
      <t>either</t>
    </r>
    <r>
      <rPr>
        <sz val="14"/>
        <rFont val="Calibri"/>
        <family val="2"/>
        <scheme val="minor"/>
      </rPr>
      <t xml:space="preserve"> on a receipts basis (excluding accrued income)</t>
    </r>
    <r>
      <rPr>
        <b/>
        <sz val="14"/>
        <rFont val="Calibri"/>
        <family val="2"/>
        <scheme val="minor"/>
      </rPr>
      <t xml:space="preserve"> or</t>
    </r>
    <r>
      <rPr>
        <sz val="14"/>
        <rFont val="Calibri"/>
        <family val="2"/>
        <scheme val="minor"/>
      </rPr>
      <t xml:space="preserve"> on an accruals basis (including accrued income). Please ensure consistency with the approach followed in spreadsheet </t>
    </r>
    <r>
      <rPr>
        <b/>
        <sz val="14"/>
        <rFont val="Calibri"/>
        <family val="2"/>
        <scheme val="minor"/>
      </rPr>
      <t>11. Assets</t>
    </r>
    <r>
      <rPr>
        <sz val="14"/>
        <rFont val="Calibri"/>
        <family val="2"/>
        <scheme val="minor"/>
      </rPr>
      <t>.</t>
    </r>
  </si>
  <si>
    <t>Pension liabilities</t>
  </si>
  <si>
    <t>Other liabilities</t>
  </si>
  <si>
    <r>
      <t xml:space="preserve">- Please report </t>
    </r>
    <r>
      <rPr>
        <b/>
        <sz val="14"/>
        <rFont val="Calibri"/>
        <family val="2"/>
        <scheme val="minor"/>
      </rPr>
      <t>all</t>
    </r>
    <r>
      <rPr>
        <sz val="14"/>
        <rFont val="Calibri"/>
        <family val="2"/>
        <scheme val="minor"/>
      </rPr>
      <t xml:space="preserve"> figures as positive (not negative) values, including any overdrafts reported in 'cash and borrowing' (row 12) and income arrears (row 16).</t>
    </r>
  </si>
  <si>
    <r>
      <t xml:space="preserve">- </t>
    </r>
    <r>
      <rPr>
        <b/>
        <sz val="14"/>
        <rFont val="Calibri"/>
        <family val="2"/>
        <scheme val="minor"/>
      </rPr>
      <t>Reverse repurchase agreements</t>
    </r>
    <r>
      <rPr>
        <sz val="14"/>
        <rFont val="Calibri"/>
        <family val="2"/>
        <scheme val="minor"/>
      </rPr>
      <t xml:space="preserve"> (reverse repos) should be reported in spreadsheet </t>
    </r>
    <r>
      <rPr>
        <b/>
        <sz val="14"/>
        <rFont val="Calibri"/>
        <family val="2"/>
        <scheme val="minor"/>
      </rPr>
      <t>11. Assets</t>
    </r>
    <r>
      <rPr>
        <sz val="14"/>
        <rFont val="Calibri"/>
        <family val="2"/>
        <scheme val="minor"/>
      </rPr>
      <t xml:space="preserve"> and </t>
    </r>
    <r>
      <rPr>
        <b/>
        <sz val="14"/>
        <rFont val="Calibri"/>
        <family val="2"/>
        <scheme val="minor"/>
      </rPr>
      <t xml:space="preserve">repurchase agreements </t>
    </r>
    <r>
      <rPr>
        <sz val="14"/>
        <rFont val="Calibri"/>
        <family val="2"/>
        <scheme val="minor"/>
      </rPr>
      <t xml:space="preserve">(repos) should be reported in spreadsheet </t>
    </r>
    <r>
      <rPr>
        <b/>
        <sz val="14"/>
        <rFont val="Calibri"/>
        <family val="2"/>
        <scheme val="minor"/>
      </rPr>
      <t>12. Liabilities</t>
    </r>
    <r>
      <rPr>
        <sz val="14"/>
        <rFont val="Calibri"/>
        <family val="2"/>
        <scheme val="minor"/>
      </rPr>
      <t xml:space="preserve">. Please do not report net; please report each side of the balance separately, as positive values. Similarly, please report accrued income for reverse repos as positive values in spreadsheet </t>
    </r>
    <r>
      <rPr>
        <b/>
        <sz val="14"/>
        <rFont val="Calibri"/>
        <family val="2"/>
        <scheme val="minor"/>
      </rPr>
      <t>11. Assets</t>
    </r>
    <r>
      <rPr>
        <sz val="14"/>
        <rFont val="Calibri"/>
        <family val="2"/>
        <scheme val="minor"/>
      </rPr>
      <t xml:space="preserve"> and income arrears for repos as positive values in spreadsheet </t>
    </r>
    <r>
      <rPr>
        <b/>
        <sz val="14"/>
        <rFont val="Calibri"/>
        <family val="2"/>
        <scheme val="minor"/>
      </rPr>
      <t>12. Liabilities</t>
    </r>
    <r>
      <rPr>
        <sz val="14"/>
        <rFont val="Calibri"/>
        <family val="2"/>
        <scheme val="minor"/>
      </rPr>
      <t>.</t>
    </r>
  </si>
  <si>
    <r>
      <t xml:space="preserve">- </t>
    </r>
    <r>
      <rPr>
        <b/>
        <sz val="14"/>
        <rFont val="Calibri"/>
        <family val="2"/>
        <scheme val="minor"/>
      </rPr>
      <t>Reverse repurchase agreements</t>
    </r>
    <r>
      <rPr>
        <sz val="14"/>
        <rFont val="Calibri"/>
        <family val="2"/>
        <scheme val="minor"/>
      </rPr>
      <t xml:space="preserve"> (reverse repos) should be reported in spreadsheet </t>
    </r>
    <r>
      <rPr>
        <b/>
        <sz val="14"/>
        <rFont val="Calibri"/>
        <family val="2"/>
        <scheme val="minor"/>
      </rPr>
      <t>11. Assets</t>
    </r>
    <r>
      <rPr>
        <sz val="14"/>
        <rFont val="Calibri"/>
        <family val="2"/>
        <scheme val="minor"/>
      </rPr>
      <t xml:space="preserve"> and </t>
    </r>
    <r>
      <rPr>
        <b/>
        <sz val="14"/>
        <rFont val="Calibri"/>
        <family val="2"/>
        <scheme val="minor"/>
      </rPr>
      <t>repurchase agreements</t>
    </r>
    <r>
      <rPr>
        <sz val="14"/>
        <rFont val="Calibri"/>
        <family val="2"/>
        <scheme val="minor"/>
      </rPr>
      <t xml:space="preserve"> (repos) should be reported in spreadsheet </t>
    </r>
    <r>
      <rPr>
        <b/>
        <sz val="14"/>
        <rFont val="Calibri"/>
        <family val="2"/>
        <scheme val="minor"/>
      </rPr>
      <t>12. Liabilities</t>
    </r>
    <r>
      <rPr>
        <sz val="14"/>
        <rFont val="Calibri"/>
        <family val="2"/>
        <scheme val="minor"/>
      </rPr>
      <t xml:space="preserve">. Please do not report net; please report each side of the balance separately, as positive values. Similarly, please report accrued income for reverse repos as positive values in spreadsheet </t>
    </r>
    <r>
      <rPr>
        <b/>
        <sz val="14"/>
        <rFont val="Calibri"/>
        <family val="2"/>
        <scheme val="minor"/>
      </rPr>
      <t>11. Assets</t>
    </r>
    <r>
      <rPr>
        <sz val="14"/>
        <rFont val="Calibri"/>
        <family val="2"/>
        <scheme val="minor"/>
      </rPr>
      <t xml:space="preserve"> and income arrears for repos as positive values in spreadsheet </t>
    </r>
    <r>
      <rPr>
        <b/>
        <sz val="14"/>
        <rFont val="Calibri"/>
        <family val="2"/>
        <scheme val="minor"/>
      </rPr>
      <t>12. Liabilities</t>
    </r>
    <r>
      <rPr>
        <sz val="14"/>
        <rFont val="Calibri"/>
        <family val="2"/>
        <scheme val="minor"/>
      </rPr>
      <t>.</t>
    </r>
  </si>
  <si>
    <t>summary of workbook including which sections have been completed</t>
  </si>
  <si>
    <t>- link to cells from other spreadsheets or workbooks outside this questionnaire (your own spreadsheets/workbooks).</t>
  </si>
  <si>
    <r>
      <t xml:space="preserve">- when populating the blue cells, you may, if you wish, use formulae to pick up cells from other spreadsheets within this questionnaire. For instance, if you have reported 3 Luxembourg-based funds in cells G12, G13 and G14 in sheet 15, then in sheet 17 you could select Luxembourg from the country dropdown list in cell A13 and in cell E13 you could enter the formula: </t>
    </r>
    <r>
      <rPr>
        <i/>
        <sz val="14"/>
        <rFont val="Calibri"/>
        <family val="2"/>
        <scheme val="minor"/>
      </rPr>
      <t xml:space="preserve">='15. Pooled investment vehicles'!G12+'15. Pooled investment vehicles'!G13+'15. Pooled investment vehicles'!G14  </t>
    </r>
    <r>
      <rPr>
        <sz val="14"/>
        <rFont val="Calibri"/>
        <family val="2"/>
        <scheme val="minor"/>
      </rPr>
      <t>(</t>
    </r>
    <r>
      <rPr>
        <b/>
        <sz val="14"/>
        <rFont val="Calibri"/>
        <family val="2"/>
        <scheme val="minor"/>
      </rPr>
      <t>Note:</t>
    </r>
    <r>
      <rPr>
        <sz val="14"/>
        <rFont val="Calibri"/>
        <family val="2"/>
        <scheme val="minor"/>
      </rPr>
      <t xml:space="preserve"> this is </t>
    </r>
    <r>
      <rPr>
        <b/>
        <sz val="14"/>
        <rFont val="Calibri"/>
        <family val="2"/>
        <scheme val="minor"/>
      </rPr>
      <t>optional</t>
    </r>
    <r>
      <rPr>
        <sz val="14"/>
        <rFont val="Calibri"/>
        <family val="2"/>
        <scheme val="minor"/>
      </rPr>
      <t>; you may prefer to enter the data manually).</t>
    </r>
  </si>
  <si>
    <t>negatives check (not used)</t>
  </si>
  <si>
    <r>
      <t xml:space="preserve">- This table should be compiled on a 'zero netting' basis. Please report all figures gross (not net), as positive (not negative) values. For instance, please do </t>
    </r>
    <r>
      <rPr>
        <b/>
        <sz val="14"/>
        <rFont val="Calibri"/>
        <family val="2"/>
        <scheme val="minor"/>
      </rPr>
      <t>not</t>
    </r>
    <r>
      <rPr>
        <sz val="14"/>
        <rFont val="Calibri"/>
        <family val="2"/>
        <scheme val="minor"/>
      </rPr>
      <t xml:space="preserve"> net off overdrafts from cash and deposits; overdrafts should be reported separately in spreadsheet </t>
    </r>
    <r>
      <rPr>
        <b/>
        <sz val="14"/>
        <rFont val="Calibri"/>
        <family val="2"/>
        <scheme val="minor"/>
      </rPr>
      <t>12. Liabilities</t>
    </r>
    <r>
      <rPr>
        <sz val="14"/>
        <rFont val="Calibri"/>
        <family val="2"/>
        <scheme val="minor"/>
      </rPr>
      <t>.</t>
    </r>
  </si>
  <si>
    <r>
      <t xml:space="preserve">- Please note that 'overseas assets' does </t>
    </r>
    <r>
      <rPr>
        <b/>
        <sz val="14"/>
        <rFont val="Calibri"/>
        <family val="2"/>
        <scheme val="minor"/>
      </rPr>
      <t xml:space="preserve">not </t>
    </r>
    <r>
      <rPr>
        <sz val="14"/>
        <rFont val="Calibri"/>
        <family val="2"/>
        <scheme val="minor"/>
      </rPr>
      <t xml:space="preserve">refer to geographical breakdowns of investments or investments in different currencies. Further guidance on what we mean by 'overseas' is provided in the </t>
    </r>
    <r>
      <rPr>
        <b/>
        <sz val="14"/>
        <rFont val="Calibri"/>
        <family val="2"/>
        <scheme val="minor"/>
      </rPr>
      <t>Intro &amp; Guidance</t>
    </r>
    <r>
      <rPr>
        <sz val="14"/>
        <rFont val="Calibri"/>
        <family val="2"/>
        <scheme val="minor"/>
      </rPr>
      <t xml:space="preserve">. </t>
    </r>
  </si>
  <si>
    <r>
      <t xml:space="preserve">- We only require country breakdowns for some (not all) of the asset classes listed in spreadsheet </t>
    </r>
    <r>
      <rPr>
        <b/>
        <sz val="14"/>
        <rFont val="Calibri"/>
        <family val="2"/>
        <scheme val="minor"/>
      </rPr>
      <t>11. Assets</t>
    </r>
    <r>
      <rPr>
        <sz val="14"/>
        <rFont val="Calibri"/>
        <family val="2"/>
        <scheme val="minor"/>
      </rPr>
      <t xml:space="preserve">. If you have reported </t>
    </r>
    <r>
      <rPr>
        <b/>
        <sz val="14"/>
        <rFont val="Calibri"/>
        <family val="2"/>
        <scheme val="minor"/>
      </rPr>
      <t>overseas</t>
    </r>
    <r>
      <rPr>
        <sz val="14"/>
        <rFont val="Calibri"/>
        <family val="2"/>
        <scheme val="minor"/>
      </rPr>
      <t xml:space="preserve"> values for any of these asset classes in spreadsheet </t>
    </r>
    <r>
      <rPr>
        <b/>
        <sz val="14"/>
        <rFont val="Calibri"/>
        <family val="2"/>
        <scheme val="minor"/>
      </rPr>
      <t>11. Assets</t>
    </r>
    <r>
      <rPr>
        <sz val="14"/>
        <rFont val="Calibri"/>
        <family val="2"/>
        <scheme val="minor"/>
      </rPr>
      <t>, the values will appear automatically in row 12 of this spreadsheet.</t>
    </r>
  </si>
  <si>
    <r>
      <t>- For pooled investment vehicles, the</t>
    </r>
    <r>
      <rPr>
        <b/>
        <sz val="14"/>
        <rFont val="Calibri"/>
        <family val="2"/>
        <scheme val="minor"/>
      </rPr>
      <t xml:space="preserve"> country totals shown here should match those for overseas countries in spreadsheet 15</t>
    </r>
    <r>
      <rPr>
        <sz val="14"/>
        <rFont val="Calibri"/>
        <family val="2"/>
        <scheme val="minor"/>
      </rPr>
      <t>. For example: if there are three funds in spreadsheet 15 registered in Ireland, each with a value of £50 million, then the total for Ireland shown here should be £150 million.</t>
    </r>
  </si>
  <si>
    <t>Value of assets in overseas pooled investment vehicles</t>
  </si>
  <si>
    <t>Value of assets in overseas structured products</t>
  </si>
  <si>
    <t>If you are unable to provide information as requested, please confirm which dates you are reporting for (see Guidance below):</t>
  </si>
  <si>
    <t xml:space="preserve">- change the reporting period from a 3-month (quarterly period) to a 12-month (annual) period. </t>
  </si>
  <si>
    <t>- If you are unable to provide PSR or LEI number, or your scheme has multiple numbers, please explain in the relevant row of the 'Comments' column.</t>
  </si>
  <si>
    <t>- You are requested to report for a specified 3-month period. If you cannot report for these dates exactly, you have the option to change the dates (in cells E8-F8) to another 3-month reporting period that is close to the dates requested. You must not:</t>
  </si>
  <si>
    <t xml:space="preserve">- change the reporting period to the previous quarter, for instance change it to April-June instead of July-September. </t>
  </si>
  <si>
    <t>- Please report all derivatives on a gross basis. For example, in a swap arrangement with two legs please report each side separately (an asset and a liability) rather than netting off (reporting as a net asset).</t>
  </si>
  <si>
    <t>- income paid on annuities held in the name of the Trustees should be reported in Income from insurance policies (row 14); but if all (or part) of your scheme’s annuity receipts are in the form of sales proceeds, these amounts can be reported in sheet 14a, row 14, rather than (or in addition to) the income reported in sheet 5, row 14. Care should be taken to avoid double counting when reporting receipts in sheets 5 and 14a.</t>
  </si>
  <si>
    <r>
      <t xml:space="preserve">- </t>
    </r>
    <r>
      <rPr>
        <b/>
        <sz val="14"/>
        <rFont val="Calibri"/>
        <family val="2"/>
        <scheme val="minor"/>
      </rPr>
      <t>i</t>
    </r>
    <r>
      <rPr>
        <b/>
        <sz val="14"/>
        <color theme="1"/>
        <rFont val="Calibri"/>
        <family val="2"/>
        <scheme val="minor"/>
      </rPr>
      <t xml:space="preserve">nsurance policies </t>
    </r>
    <r>
      <rPr>
        <sz val="14"/>
        <color theme="1"/>
        <rFont val="Calibri"/>
        <family val="2"/>
        <scheme val="minor"/>
      </rPr>
      <t xml:space="preserve">are annuity and deferred annuity contracts relating to buy-ins and longevity swaps; these are not part of </t>
    </r>
    <r>
      <rPr>
        <b/>
        <sz val="14"/>
        <color theme="1"/>
        <rFont val="Calibri"/>
        <family val="2"/>
        <scheme val="minor"/>
      </rPr>
      <t>direct investments</t>
    </r>
    <r>
      <rPr>
        <sz val="14"/>
        <color theme="1"/>
        <rFont val="Calibri"/>
        <family val="2"/>
        <scheme val="minor"/>
      </rPr>
      <t>.</t>
    </r>
  </si>
  <si>
    <r>
      <t xml:space="preserve">- </t>
    </r>
    <r>
      <rPr>
        <b/>
        <sz val="14"/>
        <rFont val="Calibri"/>
        <family val="2"/>
        <scheme val="minor"/>
      </rPr>
      <t>insurance policies</t>
    </r>
    <r>
      <rPr>
        <sz val="14"/>
        <rFont val="Calibri"/>
        <family val="2"/>
        <scheme val="minor"/>
      </rPr>
      <t xml:space="preserve"> are annuity and deferred annuity contracts relating to buy-ins and longevity swaps.</t>
    </r>
  </si>
  <si>
    <t>- premiums relating to life insurance organised by the scheme (e.g. death benefits)</t>
  </si>
  <si>
    <t>- claims payments to Trustees in respect of death benefits</t>
  </si>
  <si>
    <t>Office for National Statistics</t>
  </si>
  <si>
    <t>You are required by law to complete this questionnaire</t>
  </si>
  <si>
    <r>
      <rPr>
        <sz val="18"/>
        <color rgb="FF000000"/>
        <rFont val="Arial"/>
        <family val="2"/>
      </rPr>
      <t>•</t>
    </r>
    <r>
      <rPr>
        <sz val="12"/>
        <color indexed="8"/>
        <rFont val="Arial"/>
        <family val="2"/>
      </rPr>
      <t xml:space="preserve"> Notice is given under section 1 of the Statistics of Trade Act 1947.</t>
    </r>
  </si>
  <si>
    <r>
      <rPr>
        <sz val="18"/>
        <rFont val="Arial"/>
        <family val="2"/>
      </rPr>
      <t xml:space="preserve">• </t>
    </r>
    <r>
      <rPr>
        <sz val="12"/>
        <rFont val="Arial"/>
        <family val="2"/>
      </rPr>
      <t>All the information you provide is kept strictly confidential. It is illegal for us to reveal your data or identify your business to unauthorised persons.</t>
    </r>
  </si>
  <si>
    <t>The 'Table of Contents' spreadsheet provides an overview of the questions covered by this survey.</t>
  </si>
  <si>
    <t xml:space="preserve">Please also read the 'Intro &amp; guidance' spreadsheet and the 'Technical' spreadsheet before answering any questions, as they contain useful information on how best to complete this questionnaire.  </t>
  </si>
  <si>
    <r>
      <t>- If you have any queries regarding this survey,</t>
    </r>
    <r>
      <rPr>
        <b/>
        <sz val="12"/>
        <rFont val="Arial"/>
        <family val="2"/>
      </rPr>
      <t xml:space="preserve"> please call the pensions survey team on 01633 456000</t>
    </r>
  </si>
  <si>
    <t>* This questionnaire must be uploaded to the ONS Surveys website on completion *</t>
  </si>
  <si>
    <t>pi_01_194</t>
  </si>
  <si>
    <t>pi_02_194</t>
  </si>
  <si>
    <t>pi_03_194</t>
  </si>
  <si>
    <t>pi_04_194</t>
  </si>
  <si>
    <t>pi_05_194</t>
  </si>
  <si>
    <t>pi_06_194</t>
  </si>
  <si>
    <t>pi_07_194</t>
  </si>
  <si>
    <t>pi_08_194</t>
  </si>
  <si>
    <t>pi_09_194</t>
  </si>
  <si>
    <t>pi_10_194</t>
  </si>
  <si>
    <t>pi_co_194</t>
  </si>
  <si>
    <t>pi_01_195</t>
  </si>
  <si>
    <t>pi_02_195</t>
  </si>
  <si>
    <t>pi_03_195</t>
  </si>
  <si>
    <t>pi_04_195</t>
  </si>
  <si>
    <t>pi_05_195</t>
  </si>
  <si>
    <t>pi_06_195</t>
  </si>
  <si>
    <t>pi_07_195</t>
  </si>
  <si>
    <t>pi_08_195</t>
  </si>
  <si>
    <t>pi_09_195</t>
  </si>
  <si>
    <t>pi_10_195</t>
  </si>
  <si>
    <t>pi_co_195</t>
  </si>
  <si>
    <t>pi_01_196</t>
  </si>
  <si>
    <t>pi_02_196</t>
  </si>
  <si>
    <t>pi_03_196</t>
  </si>
  <si>
    <t>pi_04_196</t>
  </si>
  <si>
    <t>pi_05_196</t>
  </si>
  <si>
    <t>pi_06_196</t>
  </si>
  <si>
    <t>pi_07_196</t>
  </si>
  <si>
    <t>pi_08_196</t>
  </si>
  <si>
    <t>pi_09_196</t>
  </si>
  <si>
    <t>pi_10_196</t>
  </si>
  <si>
    <t>pi_co_196</t>
  </si>
  <si>
    <t>pi_01_197</t>
  </si>
  <si>
    <t>pi_02_197</t>
  </si>
  <si>
    <t>pi_03_197</t>
  </si>
  <si>
    <t>pi_04_197</t>
  </si>
  <si>
    <t>pi_05_197</t>
  </si>
  <si>
    <t>pi_06_197</t>
  </si>
  <si>
    <t>pi_07_197</t>
  </si>
  <si>
    <t>pi_08_197</t>
  </si>
  <si>
    <t>pi_09_197</t>
  </si>
  <si>
    <t>pi_10_197</t>
  </si>
  <si>
    <t>pi_co_197</t>
  </si>
  <si>
    <t>pi_01_198</t>
  </si>
  <si>
    <t>pi_02_198</t>
  </si>
  <si>
    <t>pi_03_198</t>
  </si>
  <si>
    <t>pi_04_198</t>
  </si>
  <si>
    <t>pi_05_198</t>
  </si>
  <si>
    <t>pi_06_198</t>
  </si>
  <si>
    <t>pi_07_198</t>
  </si>
  <si>
    <t>pi_08_198</t>
  </si>
  <si>
    <t>pi_09_198</t>
  </si>
  <si>
    <t>pi_10_198</t>
  </si>
  <si>
    <t>pi_co_198</t>
  </si>
  <si>
    <t>pi_01_199</t>
  </si>
  <si>
    <t>pi_02_199</t>
  </si>
  <si>
    <t>pi_03_199</t>
  </si>
  <si>
    <t>pi_04_199</t>
  </si>
  <si>
    <t>pi_05_199</t>
  </si>
  <si>
    <t>pi_06_199</t>
  </si>
  <si>
    <t>pi_07_199</t>
  </si>
  <si>
    <t>pi_08_199</t>
  </si>
  <si>
    <t>pi_09_199</t>
  </si>
  <si>
    <t>pi_10_199</t>
  </si>
  <si>
    <t>pi_co_199</t>
  </si>
  <si>
    <t>pi_01_200</t>
  </si>
  <si>
    <t>pi_02_200</t>
  </si>
  <si>
    <t>pi_03_200</t>
  </si>
  <si>
    <t>pi_04_200</t>
  </si>
  <si>
    <t>pi_05_200</t>
  </si>
  <si>
    <t>pi_06_200</t>
  </si>
  <si>
    <t>pi_07_200</t>
  </si>
  <si>
    <t>pi_08_200</t>
  </si>
  <si>
    <t>pi_09_200</t>
  </si>
  <si>
    <t>pi_10_200</t>
  </si>
  <si>
    <t>pi_co_200</t>
  </si>
  <si>
    <t>pi_01_201</t>
  </si>
  <si>
    <t>pi_02_201</t>
  </si>
  <si>
    <t>pi_03_201</t>
  </si>
  <si>
    <t>pi_04_201</t>
  </si>
  <si>
    <t>pi_05_201</t>
  </si>
  <si>
    <t>pi_06_201</t>
  </si>
  <si>
    <t>pi_07_201</t>
  </si>
  <si>
    <t>pi_08_201</t>
  </si>
  <si>
    <t>pi_09_201</t>
  </si>
  <si>
    <t>pi_10_201</t>
  </si>
  <si>
    <t>pi_co_201</t>
  </si>
  <si>
    <t>pi_01_202</t>
  </si>
  <si>
    <t>pi_02_202</t>
  </si>
  <si>
    <t>pi_03_202</t>
  </si>
  <si>
    <t>pi_04_202</t>
  </si>
  <si>
    <t>pi_05_202</t>
  </si>
  <si>
    <t>pi_06_202</t>
  </si>
  <si>
    <t>pi_07_202</t>
  </si>
  <si>
    <t>pi_08_202</t>
  </si>
  <si>
    <t>pi_09_202</t>
  </si>
  <si>
    <t>pi_10_202</t>
  </si>
  <si>
    <t>pi_co_202</t>
  </si>
  <si>
    <t>pi_01_203</t>
  </si>
  <si>
    <t>pi_02_203</t>
  </si>
  <si>
    <t>pi_03_203</t>
  </si>
  <si>
    <t>pi_04_203</t>
  </si>
  <si>
    <t>pi_05_203</t>
  </si>
  <si>
    <t>pi_06_203</t>
  </si>
  <si>
    <t>pi_07_203</t>
  </si>
  <si>
    <t>pi_08_203</t>
  </si>
  <si>
    <t>pi_09_203</t>
  </si>
  <si>
    <t>pi_10_203</t>
  </si>
  <si>
    <t>pi_co_203</t>
  </si>
  <si>
    <t>pi_01_204</t>
  </si>
  <si>
    <t>pi_02_204</t>
  </si>
  <si>
    <t>pi_03_204</t>
  </si>
  <si>
    <t>pi_04_204</t>
  </si>
  <si>
    <t>pi_05_204</t>
  </si>
  <si>
    <t>pi_06_204</t>
  </si>
  <si>
    <t>pi_07_204</t>
  </si>
  <si>
    <t>pi_08_204</t>
  </si>
  <si>
    <t>pi_09_204</t>
  </si>
  <si>
    <t>pi_10_204</t>
  </si>
  <si>
    <t>pi_co_204</t>
  </si>
  <si>
    <t>pi_01_205</t>
  </si>
  <si>
    <t>pi_02_205</t>
  </si>
  <si>
    <t>pi_03_205</t>
  </si>
  <si>
    <t>pi_04_205</t>
  </si>
  <si>
    <t>pi_05_205</t>
  </si>
  <si>
    <t>pi_06_205</t>
  </si>
  <si>
    <t>pi_07_205</t>
  </si>
  <si>
    <t>pi_08_205</t>
  </si>
  <si>
    <t>pi_09_205</t>
  </si>
  <si>
    <t>pi_10_205</t>
  </si>
  <si>
    <t>pi_co_205</t>
  </si>
  <si>
    <t>pi_01_206</t>
  </si>
  <si>
    <t>pi_02_206</t>
  </si>
  <si>
    <t>pi_03_206</t>
  </si>
  <si>
    <t>pi_04_206</t>
  </si>
  <si>
    <t>pi_05_206</t>
  </si>
  <si>
    <t>pi_06_206</t>
  </si>
  <si>
    <t>pi_07_206</t>
  </si>
  <si>
    <t>pi_08_206</t>
  </si>
  <si>
    <t>pi_09_206</t>
  </si>
  <si>
    <t>pi_10_206</t>
  </si>
  <si>
    <t>pi_co_206</t>
  </si>
  <si>
    <t>pi_01_207</t>
  </si>
  <si>
    <t>pi_02_207</t>
  </si>
  <si>
    <t>pi_03_207</t>
  </si>
  <si>
    <t>pi_04_207</t>
  </si>
  <si>
    <t>pi_05_207</t>
  </si>
  <si>
    <t>pi_06_207</t>
  </si>
  <si>
    <t>pi_07_207</t>
  </si>
  <si>
    <t>pi_08_207</t>
  </si>
  <si>
    <t>pi_09_207</t>
  </si>
  <si>
    <t>pi_10_207</t>
  </si>
  <si>
    <t>pi_co_207</t>
  </si>
  <si>
    <t>pi_01_208</t>
  </si>
  <si>
    <t>pi_02_208</t>
  </si>
  <si>
    <t>pi_03_208</t>
  </si>
  <si>
    <t>pi_04_208</t>
  </si>
  <si>
    <t>pi_05_208</t>
  </si>
  <si>
    <t>pi_06_208</t>
  </si>
  <si>
    <t>pi_07_208</t>
  </si>
  <si>
    <t>pi_08_208</t>
  </si>
  <si>
    <t>pi_09_208</t>
  </si>
  <si>
    <t>pi_10_208</t>
  </si>
  <si>
    <t>pi_co_208</t>
  </si>
  <si>
    <t>pi_01_209</t>
  </si>
  <si>
    <t>pi_02_209</t>
  </si>
  <si>
    <t>pi_03_209</t>
  </si>
  <si>
    <t>pi_04_209</t>
  </si>
  <si>
    <t>pi_05_209</t>
  </si>
  <si>
    <t>pi_06_209</t>
  </si>
  <si>
    <t>pi_07_209</t>
  </si>
  <si>
    <t>pi_08_209</t>
  </si>
  <si>
    <t>pi_09_209</t>
  </si>
  <si>
    <t>pi_10_209</t>
  </si>
  <si>
    <t>pi_co_209</t>
  </si>
  <si>
    <t>pi_01_210</t>
  </si>
  <si>
    <t>pi_02_210</t>
  </si>
  <si>
    <t>pi_03_210</t>
  </si>
  <si>
    <t>pi_04_210</t>
  </si>
  <si>
    <t>pi_05_210</t>
  </si>
  <si>
    <t>pi_06_210</t>
  </si>
  <si>
    <t>pi_07_210</t>
  </si>
  <si>
    <t>pi_08_210</t>
  </si>
  <si>
    <t>pi_09_210</t>
  </si>
  <si>
    <t>pi_10_210</t>
  </si>
  <si>
    <t>pi_co_210</t>
  </si>
  <si>
    <t>pi_01_211</t>
  </si>
  <si>
    <t>pi_02_211</t>
  </si>
  <si>
    <t>pi_03_211</t>
  </si>
  <si>
    <t>pi_04_211</t>
  </si>
  <si>
    <t>pi_05_211</t>
  </si>
  <si>
    <t>pi_06_211</t>
  </si>
  <si>
    <t>pi_07_211</t>
  </si>
  <si>
    <t>pi_08_211</t>
  </si>
  <si>
    <t>pi_09_211</t>
  </si>
  <si>
    <t>pi_10_211</t>
  </si>
  <si>
    <t>pi_co_211</t>
  </si>
  <si>
    <t>pi_01_212</t>
  </si>
  <si>
    <t>pi_02_212</t>
  </si>
  <si>
    <t>pi_03_212</t>
  </si>
  <si>
    <t>pi_04_212</t>
  </si>
  <si>
    <t>pi_05_212</t>
  </si>
  <si>
    <t>pi_06_212</t>
  </si>
  <si>
    <t>pi_07_212</t>
  </si>
  <si>
    <t>pi_08_212</t>
  </si>
  <si>
    <t>pi_09_212</t>
  </si>
  <si>
    <t>pi_10_212</t>
  </si>
  <si>
    <t>pi_co_212</t>
  </si>
  <si>
    <t>pi_01_213</t>
  </si>
  <si>
    <t>pi_02_213</t>
  </si>
  <si>
    <t>pi_03_213</t>
  </si>
  <si>
    <t>pi_04_213</t>
  </si>
  <si>
    <t>pi_05_213</t>
  </si>
  <si>
    <t>pi_06_213</t>
  </si>
  <si>
    <t>pi_07_213</t>
  </si>
  <si>
    <t>pi_08_213</t>
  </si>
  <si>
    <t>pi_09_213</t>
  </si>
  <si>
    <t>pi_10_213</t>
  </si>
  <si>
    <t>pi_co_213</t>
  </si>
  <si>
    <t>pi_01_214</t>
  </si>
  <si>
    <t>pi_02_214</t>
  </si>
  <si>
    <t>pi_03_214</t>
  </si>
  <si>
    <t>pi_04_214</t>
  </si>
  <si>
    <t>pi_05_214</t>
  </si>
  <si>
    <t>pi_06_214</t>
  </si>
  <si>
    <t>pi_07_214</t>
  </si>
  <si>
    <t>pi_08_214</t>
  </si>
  <si>
    <t>pi_09_214</t>
  </si>
  <si>
    <t>pi_10_214</t>
  </si>
  <si>
    <t>pi_co_214</t>
  </si>
  <si>
    <t>pi_01_215</t>
  </si>
  <si>
    <t>pi_02_215</t>
  </si>
  <si>
    <t>pi_03_215</t>
  </si>
  <si>
    <t>pi_04_215</t>
  </si>
  <si>
    <t>pi_05_215</t>
  </si>
  <si>
    <t>pi_06_215</t>
  </si>
  <si>
    <t>pi_07_215</t>
  </si>
  <si>
    <t>pi_08_215</t>
  </si>
  <si>
    <t>pi_09_215</t>
  </si>
  <si>
    <t>pi_10_215</t>
  </si>
  <si>
    <t>pi_co_215</t>
  </si>
  <si>
    <t>pi_01_216</t>
  </si>
  <si>
    <t>pi_02_216</t>
  </si>
  <si>
    <t>pi_03_216</t>
  </si>
  <si>
    <t>pi_04_216</t>
  </si>
  <si>
    <t>pi_05_216</t>
  </si>
  <si>
    <t>pi_06_216</t>
  </si>
  <si>
    <t>pi_07_216</t>
  </si>
  <si>
    <t>pi_08_216</t>
  </si>
  <si>
    <t>pi_09_216</t>
  </si>
  <si>
    <t>pi_10_216</t>
  </si>
  <si>
    <t>pi_co_216</t>
  </si>
  <si>
    <t>pi_01_217</t>
  </si>
  <si>
    <t>pi_02_217</t>
  </si>
  <si>
    <t>pi_03_217</t>
  </si>
  <si>
    <t>pi_04_217</t>
  </si>
  <si>
    <t>pi_05_217</t>
  </si>
  <si>
    <t>pi_06_217</t>
  </si>
  <si>
    <t>pi_07_217</t>
  </si>
  <si>
    <t>pi_08_217</t>
  </si>
  <si>
    <t>pi_09_217</t>
  </si>
  <si>
    <t>pi_10_217</t>
  </si>
  <si>
    <t>pi_co_217</t>
  </si>
  <si>
    <t>pi_01_218</t>
  </si>
  <si>
    <t>pi_02_218</t>
  </si>
  <si>
    <t>pi_03_218</t>
  </si>
  <si>
    <t>pi_04_218</t>
  </si>
  <si>
    <t>pi_05_218</t>
  </si>
  <si>
    <t>pi_06_218</t>
  </si>
  <si>
    <t>pi_07_218</t>
  </si>
  <si>
    <t>pi_08_218</t>
  </si>
  <si>
    <t>pi_09_218</t>
  </si>
  <si>
    <t>pi_10_218</t>
  </si>
  <si>
    <t>pi_co_218</t>
  </si>
  <si>
    <t>pi_01_219</t>
  </si>
  <si>
    <t>pi_02_219</t>
  </si>
  <si>
    <t>pi_03_219</t>
  </si>
  <si>
    <t>pi_04_219</t>
  </si>
  <si>
    <t>pi_05_219</t>
  </si>
  <si>
    <t>pi_06_219</t>
  </si>
  <si>
    <t>pi_07_219</t>
  </si>
  <si>
    <t>pi_08_219</t>
  </si>
  <si>
    <t>pi_09_219</t>
  </si>
  <si>
    <t>pi_10_219</t>
  </si>
  <si>
    <t>pi_co_219</t>
  </si>
  <si>
    <t>pi_01_220</t>
  </si>
  <si>
    <t>pi_02_220</t>
  </si>
  <si>
    <t>pi_03_220</t>
  </si>
  <si>
    <t>pi_04_220</t>
  </si>
  <si>
    <t>pi_05_220</t>
  </si>
  <si>
    <t>pi_06_220</t>
  </si>
  <si>
    <t>pi_07_220</t>
  </si>
  <si>
    <t>pi_08_220</t>
  </si>
  <si>
    <t>pi_09_220</t>
  </si>
  <si>
    <t>pi_10_220</t>
  </si>
  <si>
    <t>pi_co_220</t>
  </si>
  <si>
    <t>pi_01_221</t>
  </si>
  <si>
    <t>pi_02_221</t>
  </si>
  <si>
    <t>pi_03_221</t>
  </si>
  <si>
    <t>pi_04_221</t>
  </si>
  <si>
    <t>pi_05_221</t>
  </si>
  <si>
    <t>pi_06_221</t>
  </si>
  <si>
    <t>pi_07_221</t>
  </si>
  <si>
    <t>pi_08_221</t>
  </si>
  <si>
    <t>pi_09_221</t>
  </si>
  <si>
    <t>pi_10_221</t>
  </si>
  <si>
    <t>pi_co_221</t>
  </si>
  <si>
    <t>pi_01_222</t>
  </si>
  <si>
    <t>pi_02_222</t>
  </si>
  <si>
    <t>pi_03_222</t>
  </si>
  <si>
    <t>pi_04_222</t>
  </si>
  <si>
    <t>pi_05_222</t>
  </si>
  <si>
    <t>pi_06_222</t>
  </si>
  <si>
    <t>pi_07_222</t>
  </si>
  <si>
    <t>pi_08_222</t>
  </si>
  <si>
    <t>pi_09_222</t>
  </si>
  <si>
    <t>pi_10_222</t>
  </si>
  <si>
    <t>pi_co_222</t>
  </si>
  <si>
    <t>pi_01_223</t>
  </si>
  <si>
    <t>pi_02_223</t>
  </si>
  <si>
    <t>pi_03_223</t>
  </si>
  <si>
    <t>pi_04_223</t>
  </si>
  <si>
    <t>pi_05_223</t>
  </si>
  <si>
    <t>pi_06_223</t>
  </si>
  <si>
    <t>pi_07_223</t>
  </si>
  <si>
    <t>pi_08_223</t>
  </si>
  <si>
    <t>pi_09_223</t>
  </si>
  <si>
    <t>pi_10_223</t>
  </si>
  <si>
    <t>pi_co_223</t>
  </si>
  <si>
    <t>pi_01_224</t>
  </si>
  <si>
    <t>pi_02_224</t>
  </si>
  <si>
    <t>pi_03_224</t>
  </si>
  <si>
    <t>pi_04_224</t>
  </si>
  <si>
    <t>pi_05_224</t>
  </si>
  <si>
    <t>pi_06_224</t>
  </si>
  <si>
    <t>pi_07_224</t>
  </si>
  <si>
    <t>pi_08_224</t>
  </si>
  <si>
    <t>pi_09_224</t>
  </si>
  <si>
    <t>pi_10_224</t>
  </si>
  <si>
    <t>pi_co_224</t>
  </si>
  <si>
    <t>pi_01_225</t>
  </si>
  <si>
    <t>pi_02_225</t>
  </si>
  <si>
    <t>pi_03_225</t>
  </si>
  <si>
    <t>pi_04_225</t>
  </si>
  <si>
    <t>pi_05_225</t>
  </si>
  <si>
    <t>pi_06_225</t>
  </si>
  <si>
    <t>pi_07_225</t>
  </si>
  <si>
    <t>pi_08_225</t>
  </si>
  <si>
    <t>pi_09_225</t>
  </si>
  <si>
    <t>pi_10_225</t>
  </si>
  <si>
    <t>pi_co_225</t>
  </si>
  <si>
    <t>pi_01_226</t>
  </si>
  <si>
    <t>pi_02_226</t>
  </si>
  <si>
    <t>pi_03_226</t>
  </si>
  <si>
    <t>pi_04_226</t>
  </si>
  <si>
    <t>pi_05_226</t>
  </si>
  <si>
    <t>pi_06_226</t>
  </si>
  <si>
    <t>pi_07_226</t>
  </si>
  <si>
    <t>pi_08_226</t>
  </si>
  <si>
    <t>pi_09_226</t>
  </si>
  <si>
    <t>pi_10_226</t>
  </si>
  <si>
    <t>pi_co_226</t>
  </si>
  <si>
    <t>pi_01_227</t>
  </si>
  <si>
    <t>pi_02_227</t>
  </si>
  <si>
    <t>pi_03_227</t>
  </si>
  <si>
    <t>pi_04_227</t>
  </si>
  <si>
    <t>pi_05_227</t>
  </si>
  <si>
    <t>pi_06_227</t>
  </si>
  <si>
    <t>pi_07_227</t>
  </si>
  <si>
    <t>pi_08_227</t>
  </si>
  <si>
    <t>pi_09_227</t>
  </si>
  <si>
    <t>pi_10_227</t>
  </si>
  <si>
    <t>pi_co_227</t>
  </si>
  <si>
    <t>pi_01_228</t>
  </si>
  <si>
    <t>pi_02_228</t>
  </si>
  <si>
    <t>pi_03_228</t>
  </si>
  <si>
    <t>pi_04_228</t>
  </si>
  <si>
    <t>pi_05_228</t>
  </si>
  <si>
    <t>pi_06_228</t>
  </si>
  <si>
    <t>pi_07_228</t>
  </si>
  <si>
    <t>pi_08_228</t>
  </si>
  <si>
    <t>pi_09_228</t>
  </si>
  <si>
    <t>pi_10_228</t>
  </si>
  <si>
    <t>pi_co_228</t>
  </si>
  <si>
    <t>pi_01_229</t>
  </si>
  <si>
    <t>pi_02_229</t>
  </si>
  <si>
    <t>pi_03_229</t>
  </si>
  <si>
    <t>pi_04_229</t>
  </si>
  <si>
    <t>pi_05_229</t>
  </si>
  <si>
    <t>pi_06_229</t>
  </si>
  <si>
    <t>pi_07_229</t>
  </si>
  <si>
    <t>pi_08_229</t>
  </si>
  <si>
    <t>pi_09_229</t>
  </si>
  <si>
    <t>pi_10_229</t>
  </si>
  <si>
    <t>pi_co_229</t>
  </si>
  <si>
    <t>pi_01_230</t>
  </si>
  <si>
    <t>pi_02_230</t>
  </si>
  <si>
    <t>pi_03_230</t>
  </si>
  <si>
    <t>pi_04_230</t>
  </si>
  <si>
    <t>pi_05_230</t>
  </si>
  <si>
    <t>pi_06_230</t>
  </si>
  <si>
    <t>pi_07_230</t>
  </si>
  <si>
    <t>pi_08_230</t>
  </si>
  <si>
    <t>pi_09_230</t>
  </si>
  <si>
    <t>pi_10_230</t>
  </si>
  <si>
    <t>pi_co_230</t>
  </si>
  <si>
    <t>pi_01_231</t>
  </si>
  <si>
    <t>pi_02_231</t>
  </si>
  <si>
    <t>pi_03_231</t>
  </si>
  <si>
    <t>pi_04_231</t>
  </si>
  <si>
    <t>pi_05_231</t>
  </si>
  <si>
    <t>pi_06_231</t>
  </si>
  <si>
    <t>pi_07_231</t>
  </si>
  <si>
    <t>pi_08_231</t>
  </si>
  <si>
    <t>pi_09_231</t>
  </si>
  <si>
    <t>pi_10_231</t>
  </si>
  <si>
    <t>pi_co_231</t>
  </si>
  <si>
    <t>pi_01_232</t>
  </si>
  <si>
    <t>pi_02_232</t>
  </si>
  <si>
    <t>pi_03_232</t>
  </si>
  <si>
    <t>pi_04_232</t>
  </si>
  <si>
    <t>pi_05_232</t>
  </si>
  <si>
    <t>pi_06_232</t>
  </si>
  <si>
    <t>pi_07_232</t>
  </si>
  <si>
    <t>pi_08_232</t>
  </si>
  <si>
    <t>pi_09_232</t>
  </si>
  <si>
    <t>pi_10_232</t>
  </si>
  <si>
    <t>pi_co_232</t>
  </si>
  <si>
    <t>pi_01_233</t>
  </si>
  <si>
    <t>pi_02_233</t>
  </si>
  <si>
    <t>pi_03_233</t>
  </si>
  <si>
    <t>pi_04_233</t>
  </si>
  <si>
    <t>pi_05_233</t>
  </si>
  <si>
    <t>pi_06_233</t>
  </si>
  <si>
    <t>pi_07_233</t>
  </si>
  <si>
    <t>pi_08_233</t>
  </si>
  <si>
    <t>pi_09_233</t>
  </si>
  <si>
    <t>pi_10_233</t>
  </si>
  <si>
    <t>pi_co_233</t>
  </si>
  <si>
    <t>pi_01_234</t>
  </si>
  <si>
    <t>pi_02_234</t>
  </si>
  <si>
    <t>pi_03_234</t>
  </si>
  <si>
    <t>pi_04_234</t>
  </si>
  <si>
    <t>pi_05_234</t>
  </si>
  <si>
    <t>pi_06_234</t>
  </si>
  <si>
    <t>pi_07_234</t>
  </si>
  <si>
    <t>pi_08_234</t>
  </si>
  <si>
    <t>pi_09_234</t>
  </si>
  <si>
    <t>pi_10_234</t>
  </si>
  <si>
    <t>pi_co_234</t>
  </si>
  <si>
    <t>pi_01_235</t>
  </si>
  <si>
    <t>pi_02_235</t>
  </si>
  <si>
    <t>pi_03_235</t>
  </si>
  <si>
    <t>pi_04_235</t>
  </si>
  <si>
    <t>pi_05_235</t>
  </si>
  <si>
    <t>pi_06_235</t>
  </si>
  <si>
    <t>pi_07_235</t>
  </si>
  <si>
    <t>pi_08_235</t>
  </si>
  <si>
    <t>pi_09_235</t>
  </si>
  <si>
    <t>pi_10_235</t>
  </si>
  <si>
    <t>pi_co_235</t>
  </si>
  <si>
    <t>pi_01_236</t>
  </si>
  <si>
    <t>pi_02_236</t>
  </si>
  <si>
    <t>pi_03_236</t>
  </si>
  <si>
    <t>pi_04_236</t>
  </si>
  <si>
    <t>pi_05_236</t>
  </si>
  <si>
    <t>pi_06_236</t>
  </si>
  <si>
    <t>pi_07_236</t>
  </si>
  <si>
    <t>pi_08_236</t>
  </si>
  <si>
    <t>pi_09_236</t>
  </si>
  <si>
    <t>pi_10_236</t>
  </si>
  <si>
    <t>pi_co_236</t>
  </si>
  <si>
    <t>pi_01_237</t>
  </si>
  <si>
    <t>pi_02_237</t>
  </si>
  <si>
    <t>pi_03_237</t>
  </si>
  <si>
    <t>pi_04_237</t>
  </si>
  <si>
    <t>pi_05_237</t>
  </si>
  <si>
    <t>pi_06_237</t>
  </si>
  <si>
    <t>pi_07_237</t>
  </si>
  <si>
    <t>pi_08_237</t>
  </si>
  <si>
    <t>pi_09_237</t>
  </si>
  <si>
    <t>pi_10_237</t>
  </si>
  <si>
    <t>pi_co_237</t>
  </si>
  <si>
    <t>pi_01_238</t>
  </si>
  <si>
    <t>pi_02_238</t>
  </si>
  <si>
    <t>pi_03_238</t>
  </si>
  <si>
    <t>pi_04_238</t>
  </si>
  <si>
    <t>pi_05_238</t>
  </si>
  <si>
    <t>pi_06_238</t>
  </si>
  <si>
    <t>pi_07_238</t>
  </si>
  <si>
    <t>pi_08_238</t>
  </si>
  <si>
    <t>pi_09_238</t>
  </si>
  <si>
    <t>pi_10_238</t>
  </si>
  <si>
    <t>pi_co_238</t>
  </si>
  <si>
    <t>pi_01_239</t>
  </si>
  <si>
    <t>pi_02_239</t>
  </si>
  <si>
    <t>pi_03_239</t>
  </si>
  <si>
    <t>pi_04_239</t>
  </si>
  <si>
    <t>pi_05_239</t>
  </si>
  <si>
    <t>pi_06_239</t>
  </si>
  <si>
    <t>pi_07_239</t>
  </si>
  <si>
    <t>pi_08_239</t>
  </si>
  <si>
    <t>pi_09_239</t>
  </si>
  <si>
    <t>pi_10_239</t>
  </si>
  <si>
    <t>pi_co_239</t>
  </si>
  <si>
    <t>pi_01_240</t>
  </si>
  <si>
    <t>pi_02_240</t>
  </si>
  <si>
    <t>pi_03_240</t>
  </si>
  <si>
    <t>pi_04_240</t>
  </si>
  <si>
    <t>pi_05_240</t>
  </si>
  <si>
    <t>pi_06_240</t>
  </si>
  <si>
    <t>pi_07_240</t>
  </si>
  <si>
    <t>pi_08_240</t>
  </si>
  <si>
    <t>pi_09_240</t>
  </si>
  <si>
    <t>pi_10_240</t>
  </si>
  <si>
    <t>pi_co_240</t>
  </si>
  <si>
    <t>pi_01_241</t>
  </si>
  <si>
    <t>pi_02_241</t>
  </si>
  <si>
    <t>pi_03_241</t>
  </si>
  <si>
    <t>pi_04_241</t>
  </si>
  <si>
    <t>pi_05_241</t>
  </si>
  <si>
    <t>pi_06_241</t>
  </si>
  <si>
    <t>pi_07_241</t>
  </si>
  <si>
    <t>pi_08_241</t>
  </si>
  <si>
    <t>pi_09_241</t>
  </si>
  <si>
    <t>pi_10_241</t>
  </si>
  <si>
    <t>pi_co_241</t>
  </si>
  <si>
    <t>pi_01_242</t>
  </si>
  <si>
    <t>pi_02_242</t>
  </si>
  <si>
    <t>pi_03_242</t>
  </si>
  <si>
    <t>pi_04_242</t>
  </si>
  <si>
    <t>pi_05_242</t>
  </si>
  <si>
    <t>pi_06_242</t>
  </si>
  <si>
    <t>pi_07_242</t>
  </si>
  <si>
    <t>pi_08_242</t>
  </si>
  <si>
    <t>pi_09_242</t>
  </si>
  <si>
    <t>pi_10_242</t>
  </si>
  <si>
    <t>pi_co_242</t>
  </si>
  <si>
    <t>pi_01_243</t>
  </si>
  <si>
    <t>pi_02_243</t>
  </si>
  <si>
    <t>pi_03_243</t>
  </si>
  <si>
    <t>pi_04_243</t>
  </si>
  <si>
    <t>pi_05_243</t>
  </si>
  <si>
    <t>pi_06_243</t>
  </si>
  <si>
    <t>pi_07_243</t>
  </si>
  <si>
    <t>pi_08_243</t>
  </si>
  <si>
    <t>pi_09_243</t>
  </si>
  <si>
    <t>pi_10_243</t>
  </si>
  <si>
    <t>pi_co_243</t>
  </si>
  <si>
    <t>pi_01_244</t>
  </si>
  <si>
    <t>pi_02_244</t>
  </si>
  <si>
    <t>pi_03_244</t>
  </si>
  <si>
    <t>pi_04_244</t>
  </si>
  <si>
    <t>pi_05_244</t>
  </si>
  <si>
    <t>pi_06_244</t>
  </si>
  <si>
    <t>pi_07_244</t>
  </si>
  <si>
    <t>pi_08_244</t>
  </si>
  <si>
    <t>pi_09_244</t>
  </si>
  <si>
    <t>pi_10_244</t>
  </si>
  <si>
    <t>pi_co_244</t>
  </si>
  <si>
    <t>pi_01_245</t>
  </si>
  <si>
    <t>pi_02_245</t>
  </si>
  <si>
    <t>pi_03_245</t>
  </si>
  <si>
    <t>pi_04_245</t>
  </si>
  <si>
    <t>pi_05_245</t>
  </si>
  <si>
    <t>pi_06_245</t>
  </si>
  <si>
    <t>pi_07_245</t>
  </si>
  <si>
    <t>pi_08_245</t>
  </si>
  <si>
    <t>pi_09_245</t>
  </si>
  <si>
    <t>pi_10_245</t>
  </si>
  <si>
    <t>pi_co_245</t>
  </si>
  <si>
    <t>pi_01_246</t>
  </si>
  <si>
    <t>pi_02_246</t>
  </si>
  <si>
    <t>pi_03_246</t>
  </si>
  <si>
    <t>pi_04_246</t>
  </si>
  <si>
    <t>pi_05_246</t>
  </si>
  <si>
    <t>pi_06_246</t>
  </si>
  <si>
    <t>pi_07_246</t>
  </si>
  <si>
    <t>pi_08_246</t>
  </si>
  <si>
    <t>pi_09_246</t>
  </si>
  <si>
    <t>pi_10_246</t>
  </si>
  <si>
    <t>pi_co_246</t>
  </si>
  <si>
    <t>pi_01_247</t>
  </si>
  <si>
    <t>pi_02_247</t>
  </si>
  <si>
    <t>pi_03_247</t>
  </si>
  <si>
    <t>pi_04_247</t>
  </si>
  <si>
    <t>pi_05_247</t>
  </si>
  <si>
    <t>pi_06_247</t>
  </si>
  <si>
    <t>pi_07_247</t>
  </si>
  <si>
    <t>pi_08_247</t>
  </si>
  <si>
    <t>pi_09_247</t>
  </si>
  <si>
    <t>pi_10_247</t>
  </si>
  <si>
    <t>pi_co_247</t>
  </si>
  <si>
    <t>pi_01_248</t>
  </si>
  <si>
    <t>pi_02_248</t>
  </si>
  <si>
    <t>pi_03_248</t>
  </si>
  <si>
    <t>pi_04_248</t>
  </si>
  <si>
    <t>pi_05_248</t>
  </si>
  <si>
    <t>pi_06_248</t>
  </si>
  <si>
    <t>pi_07_248</t>
  </si>
  <si>
    <t>pi_08_248</t>
  </si>
  <si>
    <t>pi_09_248</t>
  </si>
  <si>
    <t>pi_10_248</t>
  </si>
  <si>
    <t>pi_co_248</t>
  </si>
  <si>
    <t>pi_01_249</t>
  </si>
  <si>
    <t>pi_02_249</t>
  </si>
  <si>
    <t>pi_03_249</t>
  </si>
  <si>
    <t>pi_04_249</t>
  </si>
  <si>
    <t>pi_05_249</t>
  </si>
  <si>
    <t>pi_06_249</t>
  </si>
  <si>
    <t>pi_07_249</t>
  </si>
  <si>
    <t>pi_08_249</t>
  </si>
  <si>
    <t>pi_09_249</t>
  </si>
  <si>
    <t>pi_10_249</t>
  </si>
  <si>
    <t>pi_co_249</t>
  </si>
  <si>
    <t>pi_01_250</t>
  </si>
  <si>
    <t>pi_02_250</t>
  </si>
  <si>
    <t>pi_03_250</t>
  </si>
  <si>
    <t>pi_04_250</t>
  </si>
  <si>
    <t>pi_05_250</t>
  </si>
  <si>
    <t>pi_06_250</t>
  </si>
  <si>
    <t>pi_07_250</t>
  </si>
  <si>
    <t>pi_08_250</t>
  </si>
  <si>
    <t>pi_09_250</t>
  </si>
  <si>
    <t>pi_10_250</t>
  </si>
  <si>
    <t>pi_co_250</t>
  </si>
  <si>
    <t>pi_01_251</t>
  </si>
  <si>
    <t>pi_02_251</t>
  </si>
  <si>
    <t>pi_03_251</t>
  </si>
  <si>
    <t>pi_04_251</t>
  </si>
  <si>
    <t>pi_05_251</t>
  </si>
  <si>
    <t>pi_06_251</t>
  </si>
  <si>
    <t>pi_07_251</t>
  </si>
  <si>
    <t>pi_08_251</t>
  </si>
  <si>
    <t>pi_09_251</t>
  </si>
  <si>
    <t>pi_10_251</t>
  </si>
  <si>
    <t>pi_co_251</t>
  </si>
  <si>
    <t>pi_01_252</t>
  </si>
  <si>
    <t>pi_02_252</t>
  </si>
  <si>
    <t>pi_03_252</t>
  </si>
  <si>
    <t>pi_04_252</t>
  </si>
  <si>
    <t>pi_05_252</t>
  </si>
  <si>
    <t>pi_06_252</t>
  </si>
  <si>
    <t>pi_07_252</t>
  </si>
  <si>
    <t>pi_08_252</t>
  </si>
  <si>
    <t>pi_09_252</t>
  </si>
  <si>
    <t>pi_10_252</t>
  </si>
  <si>
    <t>pi_co_252</t>
  </si>
  <si>
    <t>pi_01_253</t>
  </si>
  <si>
    <t>pi_02_253</t>
  </si>
  <si>
    <t>pi_03_253</t>
  </si>
  <si>
    <t>pi_04_253</t>
  </si>
  <si>
    <t>pi_05_253</t>
  </si>
  <si>
    <t>pi_06_253</t>
  </si>
  <si>
    <t>pi_07_253</t>
  </si>
  <si>
    <t>pi_08_253</t>
  </si>
  <si>
    <t>pi_09_253</t>
  </si>
  <si>
    <t>pi_10_253</t>
  </si>
  <si>
    <t>pi_co_253</t>
  </si>
  <si>
    <t>pi_01_254</t>
  </si>
  <si>
    <t>pi_02_254</t>
  </si>
  <si>
    <t>pi_03_254</t>
  </si>
  <si>
    <t>pi_04_254</t>
  </si>
  <si>
    <t>pi_05_254</t>
  </si>
  <si>
    <t>pi_06_254</t>
  </si>
  <si>
    <t>pi_07_254</t>
  </si>
  <si>
    <t>pi_08_254</t>
  </si>
  <si>
    <t>pi_09_254</t>
  </si>
  <si>
    <t>pi_10_254</t>
  </si>
  <si>
    <t>pi_co_254</t>
  </si>
  <si>
    <t>pi_01_255</t>
  </si>
  <si>
    <t>pi_02_255</t>
  </si>
  <si>
    <t>pi_03_255</t>
  </si>
  <si>
    <t>pi_04_255</t>
  </si>
  <si>
    <t>pi_05_255</t>
  </si>
  <si>
    <t>pi_06_255</t>
  </si>
  <si>
    <t>pi_07_255</t>
  </si>
  <si>
    <t>pi_08_255</t>
  </si>
  <si>
    <t>pi_09_255</t>
  </si>
  <si>
    <t>pi_10_255</t>
  </si>
  <si>
    <t>pi_co_255</t>
  </si>
  <si>
    <t>pi_01_256</t>
  </si>
  <si>
    <t>pi_02_256</t>
  </si>
  <si>
    <t>pi_03_256</t>
  </si>
  <si>
    <t>pi_04_256</t>
  </si>
  <si>
    <t>pi_05_256</t>
  </si>
  <si>
    <t>pi_06_256</t>
  </si>
  <si>
    <t>pi_07_256</t>
  </si>
  <si>
    <t>pi_08_256</t>
  </si>
  <si>
    <t>pi_09_256</t>
  </si>
  <si>
    <t>pi_10_256</t>
  </si>
  <si>
    <t>pi_co_256</t>
  </si>
  <si>
    <t>pi_01_257</t>
  </si>
  <si>
    <t>pi_02_257</t>
  </si>
  <si>
    <t>pi_03_257</t>
  </si>
  <si>
    <t>pi_04_257</t>
  </si>
  <si>
    <t>pi_05_257</t>
  </si>
  <si>
    <t>pi_06_257</t>
  </si>
  <si>
    <t>pi_07_257</t>
  </si>
  <si>
    <t>pi_08_257</t>
  </si>
  <si>
    <t>pi_09_257</t>
  </si>
  <si>
    <t>pi_10_257</t>
  </si>
  <si>
    <t>pi_co_257</t>
  </si>
  <si>
    <t>pi_01_258</t>
  </si>
  <si>
    <t>pi_02_258</t>
  </si>
  <si>
    <t>pi_03_258</t>
  </si>
  <si>
    <t>pi_04_258</t>
  </si>
  <si>
    <t>pi_05_258</t>
  </si>
  <si>
    <t>pi_06_258</t>
  </si>
  <si>
    <t>pi_07_258</t>
  </si>
  <si>
    <t>pi_08_258</t>
  </si>
  <si>
    <t>pi_09_258</t>
  </si>
  <si>
    <t>pi_10_258</t>
  </si>
  <si>
    <t>pi_co_258</t>
  </si>
  <si>
    <t>pi_01_259</t>
  </si>
  <si>
    <t>pi_02_259</t>
  </si>
  <si>
    <t>pi_03_259</t>
  </si>
  <si>
    <t>pi_04_259</t>
  </si>
  <si>
    <t>pi_05_259</t>
  </si>
  <si>
    <t>pi_06_259</t>
  </si>
  <si>
    <t>pi_07_259</t>
  </si>
  <si>
    <t>pi_08_259</t>
  </si>
  <si>
    <t>pi_09_259</t>
  </si>
  <si>
    <t>pi_10_259</t>
  </si>
  <si>
    <t>pi_co_259</t>
  </si>
  <si>
    <t>pi_01_260</t>
  </si>
  <si>
    <t>pi_02_260</t>
  </si>
  <si>
    <t>pi_03_260</t>
  </si>
  <si>
    <t>pi_04_260</t>
  </si>
  <si>
    <t>pi_05_260</t>
  </si>
  <si>
    <t>pi_06_260</t>
  </si>
  <si>
    <t>pi_07_260</t>
  </si>
  <si>
    <t>pi_08_260</t>
  </si>
  <si>
    <t>pi_09_260</t>
  </si>
  <si>
    <t>pi_10_260</t>
  </si>
  <si>
    <t>pi_co_260</t>
  </si>
  <si>
    <t>pi_01_261</t>
  </si>
  <si>
    <t>pi_02_261</t>
  </si>
  <si>
    <t>pi_03_261</t>
  </si>
  <si>
    <t>pi_04_261</t>
  </si>
  <si>
    <t>pi_05_261</t>
  </si>
  <si>
    <t>pi_06_261</t>
  </si>
  <si>
    <t>pi_07_261</t>
  </si>
  <si>
    <t>pi_08_261</t>
  </si>
  <si>
    <t>pi_09_261</t>
  </si>
  <si>
    <t>pi_10_261</t>
  </si>
  <si>
    <t>pi_co_261</t>
  </si>
  <si>
    <t>pi_01_262</t>
  </si>
  <si>
    <t>pi_02_262</t>
  </si>
  <si>
    <t>pi_03_262</t>
  </si>
  <si>
    <t>pi_04_262</t>
  </si>
  <si>
    <t>pi_05_262</t>
  </si>
  <si>
    <t>pi_06_262</t>
  </si>
  <si>
    <t>pi_07_262</t>
  </si>
  <si>
    <t>pi_08_262</t>
  </si>
  <si>
    <t>pi_09_262</t>
  </si>
  <si>
    <t>pi_10_262</t>
  </si>
  <si>
    <t>pi_co_262</t>
  </si>
  <si>
    <t>pi_01_263</t>
  </si>
  <si>
    <t>pi_02_263</t>
  </si>
  <si>
    <t>pi_03_263</t>
  </si>
  <si>
    <t>pi_04_263</t>
  </si>
  <si>
    <t>pi_05_263</t>
  </si>
  <si>
    <t>pi_06_263</t>
  </si>
  <si>
    <t>pi_07_263</t>
  </si>
  <si>
    <t>pi_08_263</t>
  </si>
  <si>
    <t>pi_09_263</t>
  </si>
  <si>
    <t>pi_10_263</t>
  </si>
  <si>
    <t>pi_co_263</t>
  </si>
  <si>
    <t>pi_01_264</t>
  </si>
  <si>
    <t>pi_02_264</t>
  </si>
  <si>
    <t>pi_03_264</t>
  </si>
  <si>
    <t>pi_04_264</t>
  </si>
  <si>
    <t>pi_05_264</t>
  </si>
  <si>
    <t>pi_06_264</t>
  </si>
  <si>
    <t>pi_07_264</t>
  </si>
  <si>
    <t>pi_08_264</t>
  </si>
  <si>
    <t>pi_09_264</t>
  </si>
  <si>
    <t>pi_10_264</t>
  </si>
  <si>
    <t>pi_co_264</t>
  </si>
  <si>
    <t>pi_01_265</t>
  </si>
  <si>
    <t>pi_02_265</t>
  </si>
  <si>
    <t>pi_03_265</t>
  </si>
  <si>
    <t>pi_04_265</t>
  </si>
  <si>
    <t>pi_05_265</t>
  </si>
  <si>
    <t>pi_06_265</t>
  </si>
  <si>
    <t>pi_07_265</t>
  </si>
  <si>
    <t>pi_08_265</t>
  </si>
  <si>
    <t>pi_09_265</t>
  </si>
  <si>
    <t>pi_10_265</t>
  </si>
  <si>
    <t>pi_co_265</t>
  </si>
  <si>
    <t>pi_01_266</t>
  </si>
  <si>
    <t>pi_02_266</t>
  </si>
  <si>
    <t>pi_03_266</t>
  </si>
  <si>
    <t>pi_04_266</t>
  </si>
  <si>
    <t>pi_05_266</t>
  </si>
  <si>
    <t>pi_06_266</t>
  </si>
  <si>
    <t>pi_07_266</t>
  </si>
  <si>
    <t>pi_08_266</t>
  </si>
  <si>
    <t>pi_09_266</t>
  </si>
  <si>
    <t>pi_10_266</t>
  </si>
  <si>
    <t>pi_co_266</t>
  </si>
  <si>
    <t>pi_01_267</t>
  </si>
  <si>
    <t>pi_02_267</t>
  </si>
  <si>
    <t>pi_03_267</t>
  </si>
  <si>
    <t>pi_04_267</t>
  </si>
  <si>
    <t>pi_05_267</t>
  </si>
  <si>
    <t>pi_06_267</t>
  </si>
  <si>
    <t>pi_07_267</t>
  </si>
  <si>
    <t>pi_08_267</t>
  </si>
  <si>
    <t>pi_09_267</t>
  </si>
  <si>
    <t>pi_10_267</t>
  </si>
  <si>
    <t>pi_co_267</t>
  </si>
  <si>
    <t>pi_01_268</t>
  </si>
  <si>
    <t>pi_02_268</t>
  </si>
  <si>
    <t>pi_03_268</t>
  </si>
  <si>
    <t>pi_04_268</t>
  </si>
  <si>
    <t>pi_05_268</t>
  </si>
  <si>
    <t>pi_06_268</t>
  </si>
  <si>
    <t>pi_07_268</t>
  </si>
  <si>
    <t>pi_08_268</t>
  </si>
  <si>
    <t>pi_09_268</t>
  </si>
  <si>
    <t>pi_10_268</t>
  </si>
  <si>
    <t>pi_co_268</t>
  </si>
  <si>
    <t>pi_01_269</t>
  </si>
  <si>
    <t>pi_02_269</t>
  </si>
  <si>
    <t>pi_03_269</t>
  </si>
  <si>
    <t>pi_04_269</t>
  </si>
  <si>
    <t>pi_05_269</t>
  </si>
  <si>
    <t>pi_06_269</t>
  </si>
  <si>
    <t>pi_07_269</t>
  </si>
  <si>
    <t>pi_08_269</t>
  </si>
  <si>
    <t>pi_09_269</t>
  </si>
  <si>
    <t>pi_10_269</t>
  </si>
  <si>
    <t>pi_co_269</t>
  </si>
  <si>
    <t>pi_01_270</t>
  </si>
  <si>
    <t>pi_02_270</t>
  </si>
  <si>
    <t>pi_03_270</t>
  </si>
  <si>
    <t>pi_04_270</t>
  </si>
  <si>
    <t>pi_05_270</t>
  </si>
  <si>
    <t>pi_06_270</t>
  </si>
  <si>
    <t>pi_07_270</t>
  </si>
  <si>
    <t>pi_08_270</t>
  </si>
  <si>
    <t>pi_09_270</t>
  </si>
  <si>
    <t>pi_10_270</t>
  </si>
  <si>
    <t>pi_co_270</t>
  </si>
  <si>
    <t>pi_01_271</t>
  </si>
  <si>
    <t>pi_02_271</t>
  </si>
  <si>
    <t>pi_03_271</t>
  </si>
  <si>
    <t>pi_04_271</t>
  </si>
  <si>
    <t>pi_05_271</t>
  </si>
  <si>
    <t>pi_06_271</t>
  </si>
  <si>
    <t>pi_07_271</t>
  </si>
  <si>
    <t>pi_08_271</t>
  </si>
  <si>
    <t>pi_09_271</t>
  </si>
  <si>
    <t>pi_10_271</t>
  </si>
  <si>
    <t>pi_co_271</t>
  </si>
  <si>
    <t>pi_01_272</t>
  </si>
  <si>
    <t>pi_02_272</t>
  </si>
  <si>
    <t>pi_03_272</t>
  </si>
  <si>
    <t>pi_04_272</t>
  </si>
  <si>
    <t>pi_05_272</t>
  </si>
  <si>
    <t>pi_06_272</t>
  </si>
  <si>
    <t>pi_07_272</t>
  </si>
  <si>
    <t>pi_08_272</t>
  </si>
  <si>
    <t>pi_09_272</t>
  </si>
  <si>
    <t>pi_10_272</t>
  </si>
  <si>
    <t>pi_co_272</t>
  </si>
  <si>
    <t>pi_01_273</t>
  </si>
  <si>
    <t>pi_02_273</t>
  </si>
  <si>
    <t>pi_03_273</t>
  </si>
  <si>
    <t>pi_04_273</t>
  </si>
  <si>
    <t>pi_05_273</t>
  </si>
  <si>
    <t>pi_06_273</t>
  </si>
  <si>
    <t>pi_07_273</t>
  </si>
  <si>
    <t>pi_08_273</t>
  </si>
  <si>
    <t>pi_09_273</t>
  </si>
  <si>
    <t>pi_10_273</t>
  </si>
  <si>
    <t>pi_co_273</t>
  </si>
  <si>
    <t>pi_01_274</t>
  </si>
  <si>
    <t>pi_02_274</t>
  </si>
  <si>
    <t>pi_03_274</t>
  </si>
  <si>
    <t>pi_04_274</t>
  </si>
  <si>
    <t>pi_05_274</t>
  </si>
  <si>
    <t>pi_06_274</t>
  </si>
  <si>
    <t>pi_07_274</t>
  </si>
  <si>
    <t>pi_08_274</t>
  </si>
  <si>
    <t>pi_09_274</t>
  </si>
  <si>
    <t>pi_10_274</t>
  </si>
  <si>
    <t>pi_co_274</t>
  </si>
  <si>
    <t>pi_01_275</t>
  </si>
  <si>
    <t>pi_02_275</t>
  </si>
  <si>
    <t>pi_03_275</t>
  </si>
  <si>
    <t>pi_04_275</t>
  </si>
  <si>
    <t>pi_05_275</t>
  </si>
  <si>
    <t>pi_06_275</t>
  </si>
  <si>
    <t>pi_07_275</t>
  </si>
  <si>
    <t>pi_08_275</t>
  </si>
  <si>
    <t>pi_09_275</t>
  </si>
  <si>
    <t>pi_10_275</t>
  </si>
  <si>
    <t>pi_co_275</t>
  </si>
  <si>
    <t>pi_01_276</t>
  </si>
  <si>
    <t>pi_02_276</t>
  </si>
  <si>
    <t>pi_03_276</t>
  </si>
  <si>
    <t>pi_04_276</t>
  </si>
  <si>
    <t>pi_05_276</t>
  </si>
  <si>
    <t>pi_06_276</t>
  </si>
  <si>
    <t>pi_07_276</t>
  </si>
  <si>
    <t>pi_08_276</t>
  </si>
  <si>
    <t>pi_09_276</t>
  </si>
  <si>
    <t>pi_10_276</t>
  </si>
  <si>
    <t>pi_co_276</t>
  </si>
  <si>
    <t>pi_01_277</t>
  </si>
  <si>
    <t>pi_02_277</t>
  </si>
  <si>
    <t>pi_03_277</t>
  </si>
  <si>
    <t>pi_04_277</t>
  </si>
  <si>
    <t>pi_05_277</t>
  </si>
  <si>
    <t>pi_06_277</t>
  </si>
  <si>
    <t>pi_07_277</t>
  </si>
  <si>
    <t>pi_08_277</t>
  </si>
  <si>
    <t>pi_09_277</t>
  </si>
  <si>
    <t>pi_10_277</t>
  </si>
  <si>
    <t>pi_co_277</t>
  </si>
  <si>
    <t>pi_01_278</t>
  </si>
  <si>
    <t>pi_02_278</t>
  </si>
  <si>
    <t>pi_03_278</t>
  </si>
  <si>
    <t>pi_04_278</t>
  </si>
  <si>
    <t>pi_05_278</t>
  </si>
  <si>
    <t>pi_06_278</t>
  </si>
  <si>
    <t>pi_07_278</t>
  </si>
  <si>
    <t>pi_08_278</t>
  </si>
  <si>
    <t>pi_09_278</t>
  </si>
  <si>
    <t>pi_10_278</t>
  </si>
  <si>
    <t>pi_co_278</t>
  </si>
  <si>
    <t>pi_01_279</t>
  </si>
  <si>
    <t>pi_02_279</t>
  </si>
  <si>
    <t>pi_03_279</t>
  </si>
  <si>
    <t>pi_04_279</t>
  </si>
  <si>
    <t>pi_05_279</t>
  </si>
  <si>
    <t>pi_06_279</t>
  </si>
  <si>
    <t>pi_07_279</t>
  </si>
  <si>
    <t>pi_08_279</t>
  </si>
  <si>
    <t>pi_09_279</t>
  </si>
  <si>
    <t>pi_10_279</t>
  </si>
  <si>
    <t>pi_co_279</t>
  </si>
  <si>
    <t>pi_01_280</t>
  </si>
  <si>
    <t>pi_02_280</t>
  </si>
  <si>
    <t>pi_03_280</t>
  </si>
  <si>
    <t>pi_04_280</t>
  </si>
  <si>
    <t>pi_05_280</t>
  </si>
  <si>
    <t>pi_06_280</t>
  </si>
  <si>
    <t>pi_07_280</t>
  </si>
  <si>
    <t>pi_08_280</t>
  </si>
  <si>
    <t>pi_09_280</t>
  </si>
  <si>
    <t>pi_10_280</t>
  </si>
  <si>
    <t>pi_co_280</t>
  </si>
  <si>
    <t>pi_01_281</t>
  </si>
  <si>
    <t>pi_02_281</t>
  </si>
  <si>
    <t>pi_03_281</t>
  </si>
  <si>
    <t>pi_04_281</t>
  </si>
  <si>
    <t>pi_05_281</t>
  </si>
  <si>
    <t>pi_06_281</t>
  </si>
  <si>
    <t>pi_07_281</t>
  </si>
  <si>
    <t>pi_08_281</t>
  </si>
  <si>
    <t>pi_09_281</t>
  </si>
  <si>
    <t>pi_10_281</t>
  </si>
  <si>
    <t>pi_co_281</t>
  </si>
  <si>
    <t>pi_01_282</t>
  </si>
  <si>
    <t>pi_02_282</t>
  </si>
  <si>
    <t>pi_03_282</t>
  </si>
  <si>
    <t>pi_04_282</t>
  </si>
  <si>
    <t>pi_05_282</t>
  </si>
  <si>
    <t>pi_06_282</t>
  </si>
  <si>
    <t>pi_07_282</t>
  </si>
  <si>
    <t>pi_08_282</t>
  </si>
  <si>
    <t>pi_09_282</t>
  </si>
  <si>
    <t>pi_10_282</t>
  </si>
  <si>
    <t>pi_co_282</t>
  </si>
  <si>
    <t>pi_01_283</t>
  </si>
  <si>
    <t>pi_02_283</t>
  </si>
  <si>
    <t>pi_03_283</t>
  </si>
  <si>
    <t>pi_04_283</t>
  </si>
  <si>
    <t>pi_05_283</t>
  </si>
  <si>
    <t>pi_06_283</t>
  </si>
  <si>
    <t>pi_07_283</t>
  </si>
  <si>
    <t>pi_08_283</t>
  </si>
  <si>
    <t>pi_09_283</t>
  </si>
  <si>
    <t>pi_10_283</t>
  </si>
  <si>
    <t>pi_co_283</t>
  </si>
  <si>
    <t>pi_01_284</t>
  </si>
  <si>
    <t>pi_02_284</t>
  </si>
  <si>
    <t>pi_03_284</t>
  </si>
  <si>
    <t>pi_04_284</t>
  </si>
  <si>
    <t>pi_05_284</t>
  </si>
  <si>
    <t>pi_06_284</t>
  </si>
  <si>
    <t>pi_07_284</t>
  </si>
  <si>
    <t>pi_08_284</t>
  </si>
  <si>
    <t>pi_09_284</t>
  </si>
  <si>
    <t>pi_10_284</t>
  </si>
  <si>
    <t>pi_co_284</t>
  </si>
  <si>
    <t>pi_01_285</t>
  </si>
  <si>
    <t>pi_02_285</t>
  </si>
  <si>
    <t>pi_03_285</t>
  </si>
  <si>
    <t>pi_04_285</t>
  </si>
  <si>
    <t>pi_05_285</t>
  </si>
  <si>
    <t>pi_06_285</t>
  </si>
  <si>
    <t>pi_07_285</t>
  </si>
  <si>
    <t>pi_08_285</t>
  </si>
  <si>
    <t>pi_09_285</t>
  </si>
  <si>
    <t>pi_10_285</t>
  </si>
  <si>
    <t>pi_co_285</t>
  </si>
  <si>
    <t>pi_01_286</t>
  </si>
  <si>
    <t>pi_02_286</t>
  </si>
  <si>
    <t>pi_03_286</t>
  </si>
  <si>
    <t>pi_04_286</t>
  </si>
  <si>
    <t>pi_05_286</t>
  </si>
  <si>
    <t>pi_06_286</t>
  </si>
  <si>
    <t>pi_07_286</t>
  </si>
  <si>
    <t>pi_08_286</t>
  </si>
  <si>
    <t>pi_09_286</t>
  </si>
  <si>
    <t>pi_10_286</t>
  </si>
  <si>
    <t>pi_co_286</t>
  </si>
  <si>
    <t>pi_01_287</t>
  </si>
  <si>
    <t>pi_02_287</t>
  </si>
  <si>
    <t>pi_03_287</t>
  </si>
  <si>
    <t>pi_04_287</t>
  </si>
  <si>
    <t>pi_05_287</t>
  </si>
  <si>
    <t>pi_06_287</t>
  </si>
  <si>
    <t>pi_07_287</t>
  </si>
  <si>
    <t>pi_08_287</t>
  </si>
  <si>
    <t>pi_09_287</t>
  </si>
  <si>
    <t>pi_10_287</t>
  </si>
  <si>
    <t>pi_co_287</t>
  </si>
  <si>
    <t>pi_01_288</t>
  </si>
  <si>
    <t>pi_02_288</t>
  </si>
  <si>
    <t>pi_03_288</t>
  </si>
  <si>
    <t>pi_04_288</t>
  </si>
  <si>
    <t>pi_05_288</t>
  </si>
  <si>
    <t>pi_06_288</t>
  </si>
  <si>
    <t>pi_07_288</t>
  </si>
  <si>
    <t>pi_08_288</t>
  </si>
  <si>
    <t>pi_09_288</t>
  </si>
  <si>
    <t>pi_10_288</t>
  </si>
  <si>
    <t>pi_co_288</t>
  </si>
  <si>
    <t>pi_01_289</t>
  </si>
  <si>
    <t>pi_02_289</t>
  </si>
  <si>
    <t>pi_03_289</t>
  </si>
  <si>
    <t>pi_04_289</t>
  </si>
  <si>
    <t>pi_05_289</t>
  </si>
  <si>
    <t>pi_06_289</t>
  </si>
  <si>
    <t>pi_07_289</t>
  </si>
  <si>
    <t>pi_08_289</t>
  </si>
  <si>
    <t>pi_09_289</t>
  </si>
  <si>
    <t>pi_10_289</t>
  </si>
  <si>
    <t>pi_co_289</t>
  </si>
  <si>
    <t>pi_01_290</t>
  </si>
  <si>
    <t>pi_02_290</t>
  </si>
  <si>
    <t>pi_03_290</t>
  </si>
  <si>
    <t>pi_04_290</t>
  </si>
  <si>
    <t>pi_05_290</t>
  </si>
  <si>
    <t>pi_06_290</t>
  </si>
  <si>
    <t>pi_07_290</t>
  </si>
  <si>
    <t>pi_08_290</t>
  </si>
  <si>
    <t>pi_09_290</t>
  </si>
  <si>
    <t>pi_10_290</t>
  </si>
  <si>
    <t>pi_co_290</t>
  </si>
  <si>
    <t>pi_01_291</t>
  </si>
  <si>
    <t>pi_02_291</t>
  </si>
  <si>
    <t>pi_03_291</t>
  </si>
  <si>
    <t>pi_04_291</t>
  </si>
  <si>
    <t>pi_05_291</t>
  </si>
  <si>
    <t>pi_06_291</t>
  </si>
  <si>
    <t>pi_07_291</t>
  </si>
  <si>
    <t>pi_08_291</t>
  </si>
  <si>
    <t>pi_09_291</t>
  </si>
  <si>
    <t>pi_10_291</t>
  </si>
  <si>
    <t>pi_co_291</t>
  </si>
  <si>
    <t>pi_01_292</t>
  </si>
  <si>
    <t>pi_02_292</t>
  </si>
  <si>
    <t>pi_03_292</t>
  </si>
  <si>
    <t>pi_04_292</t>
  </si>
  <si>
    <t>pi_05_292</t>
  </si>
  <si>
    <t>pi_06_292</t>
  </si>
  <si>
    <t>pi_07_292</t>
  </si>
  <si>
    <t>pi_08_292</t>
  </si>
  <si>
    <t>pi_09_292</t>
  </si>
  <si>
    <t>pi_10_292</t>
  </si>
  <si>
    <t>pi_co_292</t>
  </si>
  <si>
    <t>pi_01_293</t>
  </si>
  <si>
    <t>pi_02_293</t>
  </si>
  <si>
    <t>pi_03_293</t>
  </si>
  <si>
    <t>pi_04_293</t>
  </si>
  <si>
    <t>pi_05_293</t>
  </si>
  <si>
    <t>pi_06_293</t>
  </si>
  <si>
    <t>pi_07_293</t>
  </si>
  <si>
    <t>pi_08_293</t>
  </si>
  <si>
    <t>pi_09_293</t>
  </si>
  <si>
    <t>pi_10_293</t>
  </si>
  <si>
    <t>pi_co_293</t>
  </si>
  <si>
    <t>pi_01_294</t>
  </si>
  <si>
    <t>pi_02_294</t>
  </si>
  <si>
    <t>pi_03_294</t>
  </si>
  <si>
    <t>pi_04_294</t>
  </si>
  <si>
    <t>pi_05_294</t>
  </si>
  <si>
    <t>pi_06_294</t>
  </si>
  <si>
    <t>pi_07_294</t>
  </si>
  <si>
    <t>pi_08_294</t>
  </si>
  <si>
    <t>pi_09_294</t>
  </si>
  <si>
    <t>pi_10_294</t>
  </si>
  <si>
    <t>pi_co_294</t>
  </si>
  <si>
    <t>pi_01_295</t>
  </si>
  <si>
    <t>pi_02_295</t>
  </si>
  <si>
    <t>pi_03_295</t>
  </si>
  <si>
    <t>pi_04_295</t>
  </si>
  <si>
    <t>pi_05_295</t>
  </si>
  <si>
    <t>pi_06_295</t>
  </si>
  <si>
    <t>pi_07_295</t>
  </si>
  <si>
    <t>pi_08_295</t>
  </si>
  <si>
    <t>pi_09_295</t>
  </si>
  <si>
    <t>pi_10_295</t>
  </si>
  <si>
    <t>pi_co_295</t>
  </si>
  <si>
    <t>pi_01_296</t>
  </si>
  <si>
    <t>pi_02_296</t>
  </si>
  <si>
    <t>pi_03_296</t>
  </si>
  <si>
    <t>pi_04_296</t>
  </si>
  <si>
    <t>pi_05_296</t>
  </si>
  <si>
    <t>pi_06_296</t>
  </si>
  <si>
    <t>pi_07_296</t>
  </si>
  <si>
    <t>pi_08_296</t>
  </si>
  <si>
    <t>pi_09_296</t>
  </si>
  <si>
    <t>pi_10_296</t>
  </si>
  <si>
    <t>pi_co_296</t>
  </si>
  <si>
    <t>pi_01_297</t>
  </si>
  <si>
    <t>pi_02_297</t>
  </si>
  <si>
    <t>pi_03_297</t>
  </si>
  <si>
    <t>pi_04_297</t>
  </si>
  <si>
    <t>pi_05_297</t>
  </si>
  <si>
    <t>pi_06_297</t>
  </si>
  <si>
    <t>pi_07_297</t>
  </si>
  <si>
    <t>pi_08_297</t>
  </si>
  <si>
    <t>pi_09_297</t>
  </si>
  <si>
    <t>pi_10_297</t>
  </si>
  <si>
    <t>pi_co_297</t>
  </si>
  <si>
    <t>pi_01_298</t>
  </si>
  <si>
    <t>pi_02_298</t>
  </si>
  <si>
    <t>pi_03_298</t>
  </si>
  <si>
    <t>pi_04_298</t>
  </si>
  <si>
    <t>pi_05_298</t>
  </si>
  <si>
    <t>pi_06_298</t>
  </si>
  <si>
    <t>pi_07_298</t>
  </si>
  <si>
    <t>pi_08_298</t>
  </si>
  <si>
    <t>pi_09_298</t>
  </si>
  <si>
    <t>pi_10_298</t>
  </si>
  <si>
    <t>pi_co_298</t>
  </si>
  <si>
    <t>pi_01_299</t>
  </si>
  <si>
    <t>pi_02_299</t>
  </si>
  <si>
    <t>pi_03_299</t>
  </si>
  <si>
    <t>pi_04_299</t>
  </si>
  <si>
    <t>pi_05_299</t>
  </si>
  <si>
    <t>pi_06_299</t>
  </si>
  <si>
    <t>pi_07_299</t>
  </si>
  <si>
    <t>pi_08_299</t>
  </si>
  <si>
    <t>pi_09_299</t>
  </si>
  <si>
    <t>pi_10_299</t>
  </si>
  <si>
    <t>pi_co_299</t>
  </si>
  <si>
    <t>pi_01_300</t>
  </si>
  <si>
    <t>pi_02_300</t>
  </si>
  <si>
    <t>pi_03_300</t>
  </si>
  <si>
    <t>pi_04_300</t>
  </si>
  <si>
    <t>pi_05_300</t>
  </si>
  <si>
    <t>pi_06_300</t>
  </si>
  <si>
    <t>pi_07_300</t>
  </si>
  <si>
    <t>pi_08_300</t>
  </si>
  <si>
    <t>pi_09_300</t>
  </si>
  <si>
    <t>pi_10_300</t>
  </si>
  <si>
    <t>pi_co_300</t>
  </si>
  <si>
    <t>pi_01_301</t>
  </si>
  <si>
    <t>pi_02_301</t>
  </si>
  <si>
    <t>pi_03_301</t>
  </si>
  <si>
    <t>pi_04_301</t>
  </si>
  <si>
    <t>pi_05_301</t>
  </si>
  <si>
    <t>pi_06_301</t>
  </si>
  <si>
    <t>pi_07_301</t>
  </si>
  <si>
    <t>pi_08_301</t>
  </si>
  <si>
    <t>pi_09_301</t>
  </si>
  <si>
    <t>pi_10_301</t>
  </si>
  <si>
    <t>pi_co_301</t>
  </si>
  <si>
    <t>pi_01_302</t>
  </si>
  <si>
    <t>pi_02_302</t>
  </si>
  <si>
    <t>pi_03_302</t>
  </si>
  <si>
    <t>pi_04_302</t>
  </si>
  <si>
    <t>pi_05_302</t>
  </si>
  <si>
    <t>pi_06_302</t>
  </si>
  <si>
    <t>pi_07_302</t>
  </si>
  <si>
    <t>pi_08_302</t>
  </si>
  <si>
    <t>pi_09_302</t>
  </si>
  <si>
    <t>pi_10_302</t>
  </si>
  <si>
    <t>pi_co_302</t>
  </si>
  <si>
    <t>pi_01_303</t>
  </si>
  <si>
    <t>pi_02_303</t>
  </si>
  <si>
    <t>pi_03_303</t>
  </si>
  <si>
    <t>pi_04_303</t>
  </si>
  <si>
    <t>pi_05_303</t>
  </si>
  <si>
    <t>pi_06_303</t>
  </si>
  <si>
    <t>pi_07_303</t>
  </si>
  <si>
    <t>pi_08_303</t>
  </si>
  <si>
    <t>pi_09_303</t>
  </si>
  <si>
    <t>pi_10_303</t>
  </si>
  <si>
    <t>pi_co_303</t>
  </si>
  <si>
    <t>pi_01_304</t>
  </si>
  <si>
    <t>pi_02_304</t>
  </si>
  <si>
    <t>pi_03_304</t>
  </si>
  <si>
    <t>pi_04_304</t>
  </si>
  <si>
    <t>pi_05_304</t>
  </si>
  <si>
    <t>pi_06_304</t>
  </si>
  <si>
    <t>pi_07_304</t>
  </si>
  <si>
    <t>pi_08_304</t>
  </si>
  <si>
    <t>pi_09_304</t>
  </si>
  <si>
    <t>pi_10_304</t>
  </si>
  <si>
    <t>pi_co_304</t>
  </si>
  <si>
    <t>pi_01_305</t>
  </si>
  <si>
    <t>pi_02_305</t>
  </si>
  <si>
    <t>pi_03_305</t>
  </si>
  <si>
    <t>pi_04_305</t>
  </si>
  <si>
    <t>pi_05_305</t>
  </si>
  <si>
    <t>pi_06_305</t>
  </si>
  <si>
    <t>pi_07_305</t>
  </si>
  <si>
    <t>pi_08_305</t>
  </si>
  <si>
    <t>pi_09_305</t>
  </si>
  <si>
    <t>pi_10_305</t>
  </si>
  <si>
    <t>pi_co_305</t>
  </si>
  <si>
    <t>pi_01_306</t>
  </si>
  <si>
    <t>pi_02_306</t>
  </si>
  <si>
    <t>pi_03_306</t>
  </si>
  <si>
    <t>pi_04_306</t>
  </si>
  <si>
    <t>pi_05_306</t>
  </si>
  <si>
    <t>pi_06_306</t>
  </si>
  <si>
    <t>pi_07_306</t>
  </si>
  <si>
    <t>pi_08_306</t>
  </si>
  <si>
    <t>pi_09_306</t>
  </si>
  <si>
    <t>pi_10_306</t>
  </si>
  <si>
    <t>pi_co_306</t>
  </si>
  <si>
    <t>pi_01_307</t>
  </si>
  <si>
    <t>pi_02_307</t>
  </si>
  <si>
    <t>pi_03_307</t>
  </si>
  <si>
    <t>pi_04_307</t>
  </si>
  <si>
    <t>pi_05_307</t>
  </si>
  <si>
    <t>pi_06_307</t>
  </si>
  <si>
    <t>pi_07_307</t>
  </si>
  <si>
    <t>pi_08_307</t>
  </si>
  <si>
    <t>pi_09_307</t>
  </si>
  <si>
    <t>pi_10_307</t>
  </si>
  <si>
    <t>pi_co_307</t>
  </si>
  <si>
    <t>pi_01_308</t>
  </si>
  <si>
    <t>pi_02_308</t>
  </si>
  <si>
    <t>pi_03_308</t>
  </si>
  <si>
    <t>pi_04_308</t>
  </si>
  <si>
    <t>pi_05_308</t>
  </si>
  <si>
    <t>pi_06_308</t>
  </si>
  <si>
    <t>pi_07_308</t>
  </si>
  <si>
    <t>pi_08_308</t>
  </si>
  <si>
    <t>pi_09_308</t>
  </si>
  <si>
    <t>pi_10_308</t>
  </si>
  <si>
    <t>pi_co_308</t>
  </si>
  <si>
    <t>pi_01_309</t>
  </si>
  <si>
    <t>pi_02_309</t>
  </si>
  <si>
    <t>pi_03_309</t>
  </si>
  <si>
    <t>pi_04_309</t>
  </si>
  <si>
    <t>pi_05_309</t>
  </si>
  <si>
    <t>pi_06_309</t>
  </si>
  <si>
    <t>pi_07_309</t>
  </si>
  <si>
    <t>pi_08_309</t>
  </si>
  <si>
    <t>pi_09_309</t>
  </si>
  <si>
    <t>pi_10_309</t>
  </si>
  <si>
    <t>pi_co_309</t>
  </si>
  <si>
    <t>pi_01_310</t>
  </si>
  <si>
    <t>pi_02_310</t>
  </si>
  <si>
    <t>pi_03_310</t>
  </si>
  <si>
    <t>pi_04_310</t>
  </si>
  <si>
    <t>pi_05_310</t>
  </si>
  <si>
    <t>pi_06_310</t>
  </si>
  <si>
    <t>pi_07_310</t>
  </si>
  <si>
    <t>pi_08_310</t>
  </si>
  <si>
    <t>pi_09_310</t>
  </si>
  <si>
    <t>pi_10_310</t>
  </si>
  <si>
    <t>pi_co_310</t>
  </si>
  <si>
    <t>pi_01_311</t>
  </si>
  <si>
    <t>pi_02_311</t>
  </si>
  <si>
    <t>pi_03_311</t>
  </si>
  <si>
    <t>pi_04_311</t>
  </si>
  <si>
    <t>pi_05_311</t>
  </si>
  <si>
    <t>pi_06_311</t>
  </si>
  <si>
    <t>pi_07_311</t>
  </si>
  <si>
    <t>pi_08_311</t>
  </si>
  <si>
    <t>pi_09_311</t>
  </si>
  <si>
    <t>pi_10_311</t>
  </si>
  <si>
    <t>pi_co_311</t>
  </si>
  <si>
    <t>pi_01_312</t>
  </si>
  <si>
    <t>pi_02_312</t>
  </si>
  <si>
    <t>pi_03_312</t>
  </si>
  <si>
    <t>pi_04_312</t>
  </si>
  <si>
    <t>pi_05_312</t>
  </si>
  <si>
    <t>pi_06_312</t>
  </si>
  <si>
    <t>pi_07_312</t>
  </si>
  <si>
    <t>pi_08_312</t>
  </si>
  <si>
    <t>pi_09_312</t>
  </si>
  <si>
    <t>pi_10_312</t>
  </si>
  <si>
    <t>pi_co_312</t>
  </si>
  <si>
    <t>pi_01_313</t>
  </si>
  <si>
    <t>pi_02_313</t>
  </si>
  <si>
    <t>pi_03_313</t>
  </si>
  <si>
    <t>pi_04_313</t>
  </si>
  <si>
    <t>pi_05_313</t>
  </si>
  <si>
    <t>pi_06_313</t>
  </si>
  <si>
    <t>pi_07_313</t>
  </si>
  <si>
    <t>pi_08_313</t>
  </si>
  <si>
    <t>pi_09_313</t>
  </si>
  <si>
    <t>pi_10_313</t>
  </si>
  <si>
    <t>pi_co_313</t>
  </si>
  <si>
    <t>pi_01_314</t>
  </si>
  <si>
    <t>pi_02_314</t>
  </si>
  <si>
    <t>pi_03_314</t>
  </si>
  <si>
    <t>pi_04_314</t>
  </si>
  <si>
    <t>pi_05_314</t>
  </si>
  <si>
    <t>pi_06_314</t>
  </si>
  <si>
    <t>pi_07_314</t>
  </si>
  <si>
    <t>pi_08_314</t>
  </si>
  <si>
    <t>pi_09_314</t>
  </si>
  <si>
    <t>pi_10_314</t>
  </si>
  <si>
    <t>pi_co_314</t>
  </si>
  <si>
    <t>pi_01_315</t>
  </si>
  <si>
    <t>pi_02_315</t>
  </si>
  <si>
    <t>pi_03_315</t>
  </si>
  <si>
    <t>pi_04_315</t>
  </si>
  <si>
    <t>pi_05_315</t>
  </si>
  <si>
    <t>pi_06_315</t>
  </si>
  <si>
    <t>pi_07_315</t>
  </si>
  <si>
    <t>pi_08_315</t>
  </si>
  <si>
    <t>pi_09_315</t>
  </si>
  <si>
    <t>pi_10_315</t>
  </si>
  <si>
    <t>pi_co_315</t>
  </si>
  <si>
    <t>pi_01_316</t>
  </si>
  <si>
    <t>pi_02_316</t>
  </si>
  <si>
    <t>pi_03_316</t>
  </si>
  <si>
    <t>pi_04_316</t>
  </si>
  <si>
    <t>pi_05_316</t>
  </si>
  <si>
    <t>pi_06_316</t>
  </si>
  <si>
    <t>pi_07_316</t>
  </si>
  <si>
    <t>pi_08_316</t>
  </si>
  <si>
    <t>pi_09_316</t>
  </si>
  <si>
    <t>pi_10_316</t>
  </si>
  <si>
    <t>pi_co_316</t>
  </si>
  <si>
    <t>pi_01_317</t>
  </si>
  <si>
    <t>pi_02_317</t>
  </si>
  <si>
    <t>pi_03_317</t>
  </si>
  <si>
    <t>pi_04_317</t>
  </si>
  <si>
    <t>pi_05_317</t>
  </si>
  <si>
    <t>pi_06_317</t>
  </si>
  <si>
    <t>pi_07_317</t>
  </si>
  <si>
    <t>pi_08_317</t>
  </si>
  <si>
    <t>pi_09_317</t>
  </si>
  <si>
    <t>pi_10_317</t>
  </si>
  <si>
    <t>pi_co_317</t>
  </si>
  <si>
    <t>pi_01_318</t>
  </si>
  <si>
    <t>pi_02_318</t>
  </si>
  <si>
    <t>pi_03_318</t>
  </si>
  <si>
    <t>pi_04_318</t>
  </si>
  <si>
    <t>pi_05_318</t>
  </si>
  <si>
    <t>pi_06_318</t>
  </si>
  <si>
    <t>pi_07_318</t>
  </si>
  <si>
    <t>pi_08_318</t>
  </si>
  <si>
    <t>pi_09_318</t>
  </si>
  <si>
    <t>pi_10_318</t>
  </si>
  <si>
    <t>pi_co_318</t>
  </si>
  <si>
    <t>pi_01_319</t>
  </si>
  <si>
    <t>pi_02_319</t>
  </si>
  <si>
    <t>pi_03_319</t>
  </si>
  <si>
    <t>pi_04_319</t>
  </si>
  <si>
    <t>pi_05_319</t>
  </si>
  <si>
    <t>pi_06_319</t>
  </si>
  <si>
    <t>pi_07_319</t>
  </si>
  <si>
    <t>pi_08_319</t>
  </si>
  <si>
    <t>pi_09_319</t>
  </si>
  <si>
    <t>pi_10_319</t>
  </si>
  <si>
    <t>pi_co_319</t>
  </si>
  <si>
    <t>pi_01_320</t>
  </si>
  <si>
    <t>pi_02_320</t>
  </si>
  <si>
    <t>pi_03_320</t>
  </si>
  <si>
    <t>pi_04_320</t>
  </si>
  <si>
    <t>pi_05_320</t>
  </si>
  <si>
    <t>pi_06_320</t>
  </si>
  <si>
    <t>pi_07_320</t>
  </si>
  <si>
    <t>pi_08_320</t>
  </si>
  <si>
    <t>pi_09_320</t>
  </si>
  <si>
    <t>pi_10_320</t>
  </si>
  <si>
    <t>pi_co_320</t>
  </si>
  <si>
    <t>pi_01_321</t>
  </si>
  <si>
    <t>pi_02_321</t>
  </si>
  <si>
    <t>pi_03_321</t>
  </si>
  <si>
    <t>pi_04_321</t>
  </si>
  <si>
    <t>pi_05_321</t>
  </si>
  <si>
    <t>pi_06_321</t>
  </si>
  <si>
    <t>pi_07_321</t>
  </si>
  <si>
    <t>pi_08_321</t>
  </si>
  <si>
    <t>pi_09_321</t>
  </si>
  <si>
    <t>pi_10_321</t>
  </si>
  <si>
    <t>pi_co_321</t>
  </si>
  <si>
    <t>pi_01_322</t>
  </si>
  <si>
    <t>pi_02_322</t>
  </si>
  <si>
    <t>pi_03_322</t>
  </si>
  <si>
    <t>pi_04_322</t>
  </si>
  <si>
    <t>pi_05_322</t>
  </si>
  <si>
    <t>pi_06_322</t>
  </si>
  <si>
    <t>pi_07_322</t>
  </si>
  <si>
    <t>pi_08_322</t>
  </si>
  <si>
    <t>pi_09_322</t>
  </si>
  <si>
    <t>pi_10_322</t>
  </si>
  <si>
    <t>pi_co_322</t>
  </si>
  <si>
    <t>pi_01_323</t>
  </si>
  <si>
    <t>pi_02_323</t>
  </si>
  <si>
    <t>pi_03_323</t>
  </si>
  <si>
    <t>pi_04_323</t>
  </si>
  <si>
    <t>pi_05_323</t>
  </si>
  <si>
    <t>pi_06_323</t>
  </si>
  <si>
    <t>pi_07_323</t>
  </si>
  <si>
    <t>pi_08_323</t>
  </si>
  <si>
    <t>pi_09_323</t>
  </si>
  <si>
    <t>pi_10_323</t>
  </si>
  <si>
    <t>pi_co_323</t>
  </si>
  <si>
    <t>pi_01_324</t>
  </si>
  <si>
    <t>pi_02_324</t>
  </si>
  <si>
    <t>pi_03_324</t>
  </si>
  <si>
    <t>pi_04_324</t>
  </si>
  <si>
    <t>pi_05_324</t>
  </si>
  <si>
    <t>pi_06_324</t>
  </si>
  <si>
    <t>pi_07_324</t>
  </si>
  <si>
    <t>pi_08_324</t>
  </si>
  <si>
    <t>pi_09_324</t>
  </si>
  <si>
    <t>pi_10_324</t>
  </si>
  <si>
    <t>pi_co_324</t>
  </si>
  <si>
    <t>pi_01_325</t>
  </si>
  <si>
    <t>pi_02_325</t>
  </si>
  <si>
    <t>pi_03_325</t>
  </si>
  <si>
    <t>pi_04_325</t>
  </si>
  <si>
    <t>pi_05_325</t>
  </si>
  <si>
    <t>pi_06_325</t>
  </si>
  <si>
    <t>pi_07_325</t>
  </si>
  <si>
    <t>pi_08_325</t>
  </si>
  <si>
    <t>pi_09_325</t>
  </si>
  <si>
    <t>pi_10_325</t>
  </si>
  <si>
    <t>pi_co_325</t>
  </si>
  <si>
    <t>pi_01_326</t>
  </si>
  <si>
    <t>pi_02_326</t>
  </si>
  <si>
    <t>pi_03_326</t>
  </si>
  <si>
    <t>pi_04_326</t>
  </si>
  <si>
    <t>pi_05_326</t>
  </si>
  <si>
    <t>pi_06_326</t>
  </si>
  <si>
    <t>pi_07_326</t>
  </si>
  <si>
    <t>pi_08_326</t>
  </si>
  <si>
    <t>pi_09_326</t>
  </si>
  <si>
    <t>pi_10_326</t>
  </si>
  <si>
    <t>pi_co_326</t>
  </si>
  <si>
    <t>pi_01_327</t>
  </si>
  <si>
    <t>pi_02_327</t>
  </si>
  <si>
    <t>pi_03_327</t>
  </si>
  <si>
    <t>pi_04_327</t>
  </si>
  <si>
    <t>pi_05_327</t>
  </si>
  <si>
    <t>pi_06_327</t>
  </si>
  <si>
    <t>pi_07_327</t>
  </si>
  <si>
    <t>pi_08_327</t>
  </si>
  <si>
    <t>pi_09_327</t>
  </si>
  <si>
    <t>pi_10_327</t>
  </si>
  <si>
    <t>pi_co_327</t>
  </si>
  <si>
    <t>pi_01_328</t>
  </si>
  <si>
    <t>pi_02_328</t>
  </si>
  <si>
    <t>pi_03_328</t>
  </si>
  <si>
    <t>pi_04_328</t>
  </si>
  <si>
    <t>pi_05_328</t>
  </si>
  <si>
    <t>pi_06_328</t>
  </si>
  <si>
    <t>pi_07_328</t>
  </si>
  <si>
    <t>pi_08_328</t>
  </si>
  <si>
    <t>pi_09_328</t>
  </si>
  <si>
    <t>pi_10_328</t>
  </si>
  <si>
    <t>pi_co_328</t>
  </si>
  <si>
    <t>pi_01_329</t>
  </si>
  <si>
    <t>pi_02_329</t>
  </si>
  <si>
    <t>pi_03_329</t>
  </si>
  <si>
    <t>pi_04_329</t>
  </si>
  <si>
    <t>pi_05_329</t>
  </si>
  <si>
    <t>pi_06_329</t>
  </si>
  <si>
    <t>pi_07_329</t>
  </si>
  <si>
    <t>pi_08_329</t>
  </si>
  <si>
    <t>pi_09_329</t>
  </si>
  <si>
    <t>pi_10_329</t>
  </si>
  <si>
    <t>pi_co_329</t>
  </si>
  <si>
    <t>pi_01_330</t>
  </si>
  <si>
    <t>pi_02_330</t>
  </si>
  <si>
    <t>pi_03_330</t>
  </si>
  <si>
    <t>pi_04_330</t>
  </si>
  <si>
    <t>pi_05_330</t>
  </si>
  <si>
    <t>pi_06_330</t>
  </si>
  <si>
    <t>pi_07_330</t>
  </si>
  <si>
    <t>pi_08_330</t>
  </si>
  <si>
    <t>pi_09_330</t>
  </si>
  <si>
    <t>pi_10_330</t>
  </si>
  <si>
    <t>pi_co_330</t>
  </si>
  <si>
    <t>pi_01_331</t>
  </si>
  <si>
    <t>pi_02_331</t>
  </si>
  <si>
    <t>pi_03_331</t>
  </si>
  <si>
    <t>pi_04_331</t>
  </si>
  <si>
    <t>pi_05_331</t>
  </si>
  <si>
    <t>pi_06_331</t>
  </si>
  <si>
    <t>pi_07_331</t>
  </si>
  <si>
    <t>pi_08_331</t>
  </si>
  <si>
    <t>pi_09_331</t>
  </si>
  <si>
    <t>pi_10_331</t>
  </si>
  <si>
    <t>pi_co_331</t>
  </si>
  <si>
    <t>pi_01_332</t>
  </si>
  <si>
    <t>pi_02_332</t>
  </si>
  <si>
    <t>pi_03_332</t>
  </si>
  <si>
    <t>pi_04_332</t>
  </si>
  <si>
    <t>pi_05_332</t>
  </si>
  <si>
    <t>pi_06_332</t>
  </si>
  <si>
    <t>pi_07_332</t>
  </si>
  <si>
    <t>pi_08_332</t>
  </si>
  <si>
    <t>pi_09_332</t>
  </si>
  <si>
    <t>pi_10_332</t>
  </si>
  <si>
    <t>pi_co_332</t>
  </si>
  <si>
    <t>pi_01_333</t>
  </si>
  <si>
    <t>pi_02_333</t>
  </si>
  <si>
    <t>pi_03_333</t>
  </si>
  <si>
    <t>pi_04_333</t>
  </si>
  <si>
    <t>pi_05_333</t>
  </si>
  <si>
    <t>pi_06_333</t>
  </si>
  <si>
    <t>pi_07_333</t>
  </si>
  <si>
    <t>pi_08_333</t>
  </si>
  <si>
    <t>pi_09_333</t>
  </si>
  <si>
    <t>pi_10_333</t>
  </si>
  <si>
    <t>pi_co_333</t>
  </si>
  <si>
    <t>pi_01_334</t>
  </si>
  <si>
    <t>pi_02_334</t>
  </si>
  <si>
    <t>pi_03_334</t>
  </si>
  <si>
    <t>pi_04_334</t>
  </si>
  <si>
    <t>pi_05_334</t>
  </si>
  <si>
    <t>pi_06_334</t>
  </si>
  <si>
    <t>pi_07_334</t>
  </si>
  <si>
    <t>pi_08_334</t>
  </si>
  <si>
    <t>pi_09_334</t>
  </si>
  <si>
    <t>pi_10_334</t>
  </si>
  <si>
    <t>pi_co_334</t>
  </si>
  <si>
    <t>pi_01_335</t>
  </si>
  <si>
    <t>pi_02_335</t>
  </si>
  <si>
    <t>pi_03_335</t>
  </si>
  <si>
    <t>pi_04_335</t>
  </si>
  <si>
    <t>pi_05_335</t>
  </si>
  <si>
    <t>pi_06_335</t>
  </si>
  <si>
    <t>pi_07_335</t>
  </si>
  <si>
    <t>pi_08_335</t>
  </si>
  <si>
    <t>pi_09_335</t>
  </si>
  <si>
    <t>pi_10_335</t>
  </si>
  <si>
    <t>pi_co_335</t>
  </si>
  <si>
    <t>pi_01_336</t>
  </si>
  <si>
    <t>pi_02_336</t>
  </si>
  <si>
    <t>pi_03_336</t>
  </si>
  <si>
    <t>pi_04_336</t>
  </si>
  <si>
    <t>pi_05_336</t>
  </si>
  <si>
    <t>pi_06_336</t>
  </si>
  <si>
    <t>pi_07_336</t>
  </si>
  <si>
    <t>pi_08_336</t>
  </si>
  <si>
    <t>pi_09_336</t>
  </si>
  <si>
    <t>pi_10_336</t>
  </si>
  <si>
    <t>pi_co_336</t>
  </si>
  <si>
    <t>pi_01_337</t>
  </si>
  <si>
    <t>pi_02_337</t>
  </si>
  <si>
    <t>pi_03_337</t>
  </si>
  <si>
    <t>pi_04_337</t>
  </si>
  <si>
    <t>pi_05_337</t>
  </si>
  <si>
    <t>pi_06_337</t>
  </si>
  <si>
    <t>pi_07_337</t>
  </si>
  <si>
    <t>pi_08_337</t>
  </si>
  <si>
    <t>pi_09_337</t>
  </si>
  <si>
    <t>pi_10_337</t>
  </si>
  <si>
    <t>pi_co_337</t>
  </si>
  <si>
    <t>pi_01_338</t>
  </si>
  <si>
    <t>pi_02_338</t>
  </si>
  <si>
    <t>pi_03_338</t>
  </si>
  <si>
    <t>pi_04_338</t>
  </si>
  <si>
    <t>pi_05_338</t>
  </si>
  <si>
    <t>pi_06_338</t>
  </si>
  <si>
    <t>pi_07_338</t>
  </si>
  <si>
    <t>pi_08_338</t>
  </si>
  <si>
    <t>pi_09_338</t>
  </si>
  <si>
    <t>pi_10_338</t>
  </si>
  <si>
    <t>pi_co_338</t>
  </si>
  <si>
    <t>pi_01_339</t>
  </si>
  <si>
    <t>pi_02_339</t>
  </si>
  <si>
    <t>pi_03_339</t>
  </si>
  <si>
    <t>pi_04_339</t>
  </si>
  <si>
    <t>pi_05_339</t>
  </si>
  <si>
    <t>pi_06_339</t>
  </si>
  <si>
    <t>pi_07_339</t>
  </si>
  <si>
    <t>pi_08_339</t>
  </si>
  <si>
    <t>pi_09_339</t>
  </si>
  <si>
    <t>pi_10_339</t>
  </si>
  <si>
    <t>pi_co_339</t>
  </si>
  <si>
    <t>pi_01_340</t>
  </si>
  <si>
    <t>pi_02_340</t>
  </si>
  <si>
    <t>pi_03_340</t>
  </si>
  <si>
    <t>pi_04_340</t>
  </si>
  <si>
    <t>pi_05_340</t>
  </si>
  <si>
    <t>pi_06_340</t>
  </si>
  <si>
    <t>pi_07_340</t>
  </si>
  <si>
    <t>pi_08_340</t>
  </si>
  <si>
    <t>pi_09_340</t>
  </si>
  <si>
    <t>pi_10_340</t>
  </si>
  <si>
    <t>pi_co_340</t>
  </si>
  <si>
    <t>pi_01_341</t>
  </si>
  <si>
    <t>pi_02_341</t>
  </si>
  <si>
    <t>pi_03_341</t>
  </si>
  <si>
    <t>pi_04_341</t>
  </si>
  <si>
    <t>pi_05_341</t>
  </si>
  <si>
    <t>pi_06_341</t>
  </si>
  <si>
    <t>pi_07_341</t>
  </si>
  <si>
    <t>pi_08_341</t>
  </si>
  <si>
    <t>pi_09_341</t>
  </si>
  <si>
    <t>pi_10_341</t>
  </si>
  <si>
    <t>pi_co_341</t>
  </si>
  <si>
    <t>pi_01_342</t>
  </si>
  <si>
    <t>pi_02_342</t>
  </si>
  <si>
    <t>pi_03_342</t>
  </si>
  <si>
    <t>pi_04_342</t>
  </si>
  <si>
    <t>pi_05_342</t>
  </si>
  <si>
    <t>pi_06_342</t>
  </si>
  <si>
    <t>pi_07_342</t>
  </si>
  <si>
    <t>pi_08_342</t>
  </si>
  <si>
    <t>pi_09_342</t>
  </si>
  <si>
    <t>pi_10_342</t>
  </si>
  <si>
    <t>pi_co_342</t>
  </si>
  <si>
    <t>pi_01_343</t>
  </si>
  <si>
    <t>pi_02_343</t>
  </si>
  <si>
    <t>pi_03_343</t>
  </si>
  <si>
    <t>pi_04_343</t>
  </si>
  <si>
    <t>pi_05_343</t>
  </si>
  <si>
    <t>pi_06_343</t>
  </si>
  <si>
    <t>pi_07_343</t>
  </si>
  <si>
    <t>pi_08_343</t>
  </si>
  <si>
    <t>pi_09_343</t>
  </si>
  <si>
    <t>pi_10_343</t>
  </si>
  <si>
    <t>pi_co_343</t>
  </si>
  <si>
    <t>pi_01_344</t>
  </si>
  <si>
    <t>pi_02_344</t>
  </si>
  <si>
    <t>pi_03_344</t>
  </si>
  <si>
    <t>pi_04_344</t>
  </si>
  <si>
    <t>pi_05_344</t>
  </si>
  <si>
    <t>pi_06_344</t>
  </si>
  <si>
    <t>pi_07_344</t>
  </si>
  <si>
    <t>pi_08_344</t>
  </si>
  <si>
    <t>pi_09_344</t>
  </si>
  <si>
    <t>pi_10_344</t>
  </si>
  <si>
    <t>pi_co_344</t>
  </si>
  <si>
    <t>pi_01_345</t>
  </si>
  <si>
    <t>pi_02_345</t>
  </si>
  <si>
    <t>pi_03_345</t>
  </si>
  <si>
    <t>pi_04_345</t>
  </si>
  <si>
    <t>pi_05_345</t>
  </si>
  <si>
    <t>pi_06_345</t>
  </si>
  <si>
    <t>pi_07_345</t>
  </si>
  <si>
    <t>pi_08_345</t>
  </si>
  <si>
    <t>pi_09_345</t>
  </si>
  <si>
    <t>pi_10_345</t>
  </si>
  <si>
    <t>pi_co_345</t>
  </si>
  <si>
    <t>pi_01_346</t>
  </si>
  <si>
    <t>pi_02_346</t>
  </si>
  <si>
    <t>pi_03_346</t>
  </si>
  <si>
    <t>pi_04_346</t>
  </si>
  <si>
    <t>pi_05_346</t>
  </si>
  <si>
    <t>pi_06_346</t>
  </si>
  <si>
    <t>pi_07_346</t>
  </si>
  <si>
    <t>pi_08_346</t>
  </si>
  <si>
    <t>pi_09_346</t>
  </si>
  <si>
    <t>pi_10_346</t>
  </si>
  <si>
    <t>pi_co_346</t>
  </si>
  <si>
    <t>pi_01_347</t>
  </si>
  <si>
    <t>pi_02_347</t>
  </si>
  <si>
    <t>pi_03_347</t>
  </si>
  <si>
    <t>pi_04_347</t>
  </si>
  <si>
    <t>pi_05_347</t>
  </si>
  <si>
    <t>pi_06_347</t>
  </si>
  <si>
    <t>pi_07_347</t>
  </si>
  <si>
    <t>pi_08_347</t>
  </si>
  <si>
    <t>pi_09_347</t>
  </si>
  <si>
    <t>pi_10_347</t>
  </si>
  <si>
    <t>pi_co_347</t>
  </si>
  <si>
    <t>pi_01_348</t>
  </si>
  <si>
    <t>pi_02_348</t>
  </si>
  <si>
    <t>pi_03_348</t>
  </si>
  <si>
    <t>pi_04_348</t>
  </si>
  <si>
    <t>pi_05_348</t>
  </si>
  <si>
    <t>pi_06_348</t>
  </si>
  <si>
    <t>pi_07_348</t>
  </si>
  <si>
    <t>pi_08_348</t>
  </si>
  <si>
    <t>pi_09_348</t>
  </si>
  <si>
    <t>pi_10_348</t>
  </si>
  <si>
    <t>pi_co_348</t>
  </si>
  <si>
    <t>pi_01_349</t>
  </si>
  <si>
    <t>pi_02_349</t>
  </si>
  <si>
    <t>pi_03_349</t>
  </si>
  <si>
    <t>pi_04_349</t>
  </si>
  <si>
    <t>pi_05_349</t>
  </si>
  <si>
    <t>pi_06_349</t>
  </si>
  <si>
    <t>pi_07_349</t>
  </si>
  <si>
    <t>pi_08_349</t>
  </si>
  <si>
    <t>pi_09_349</t>
  </si>
  <si>
    <t>pi_10_349</t>
  </si>
  <si>
    <t>pi_co_349</t>
  </si>
  <si>
    <t>pi_01_350</t>
  </si>
  <si>
    <t>pi_02_350</t>
  </si>
  <si>
    <t>pi_03_350</t>
  </si>
  <si>
    <t>pi_04_350</t>
  </si>
  <si>
    <t>pi_05_350</t>
  </si>
  <si>
    <t>pi_06_350</t>
  </si>
  <si>
    <t>pi_07_350</t>
  </si>
  <si>
    <t>pi_08_350</t>
  </si>
  <si>
    <t>pi_09_350</t>
  </si>
  <si>
    <t>pi_10_350</t>
  </si>
  <si>
    <t>pi_co_350</t>
  </si>
  <si>
    <t>pi_01_351</t>
  </si>
  <si>
    <t>pi_02_351</t>
  </si>
  <si>
    <t>pi_03_351</t>
  </si>
  <si>
    <t>pi_04_351</t>
  </si>
  <si>
    <t>pi_05_351</t>
  </si>
  <si>
    <t>pi_06_351</t>
  </si>
  <si>
    <t>pi_07_351</t>
  </si>
  <si>
    <t>pi_08_351</t>
  </si>
  <si>
    <t>pi_09_351</t>
  </si>
  <si>
    <t>pi_10_351</t>
  </si>
  <si>
    <t>pi_co_351</t>
  </si>
  <si>
    <t>pi_01_352</t>
  </si>
  <si>
    <t>pi_02_352</t>
  </si>
  <si>
    <t>pi_03_352</t>
  </si>
  <si>
    <t>pi_04_352</t>
  </si>
  <si>
    <t>pi_05_352</t>
  </si>
  <si>
    <t>pi_06_352</t>
  </si>
  <si>
    <t>pi_07_352</t>
  </si>
  <si>
    <t>pi_08_352</t>
  </si>
  <si>
    <t>pi_09_352</t>
  </si>
  <si>
    <t>pi_10_352</t>
  </si>
  <si>
    <t>pi_co_352</t>
  </si>
  <si>
    <t>pi_01_353</t>
  </si>
  <si>
    <t>pi_02_353</t>
  </si>
  <si>
    <t>pi_03_353</t>
  </si>
  <si>
    <t>pi_04_353</t>
  </si>
  <si>
    <t>pi_05_353</t>
  </si>
  <si>
    <t>pi_06_353</t>
  </si>
  <si>
    <t>pi_07_353</t>
  </si>
  <si>
    <t>pi_08_353</t>
  </si>
  <si>
    <t>pi_09_353</t>
  </si>
  <si>
    <t>pi_10_353</t>
  </si>
  <si>
    <t>pi_co_353</t>
  </si>
  <si>
    <t>pi_01_354</t>
  </si>
  <si>
    <t>pi_02_354</t>
  </si>
  <si>
    <t>pi_03_354</t>
  </si>
  <si>
    <t>pi_04_354</t>
  </si>
  <si>
    <t>pi_05_354</t>
  </si>
  <si>
    <t>pi_06_354</t>
  </si>
  <si>
    <t>pi_07_354</t>
  </si>
  <si>
    <t>pi_08_354</t>
  </si>
  <si>
    <t>pi_09_354</t>
  </si>
  <si>
    <t>pi_10_354</t>
  </si>
  <si>
    <t>pi_co_354</t>
  </si>
  <si>
    <t>pi_01_355</t>
  </si>
  <si>
    <t>pi_02_355</t>
  </si>
  <si>
    <t>pi_03_355</t>
  </si>
  <si>
    <t>pi_04_355</t>
  </si>
  <si>
    <t>pi_05_355</t>
  </si>
  <si>
    <t>pi_06_355</t>
  </si>
  <si>
    <t>pi_07_355</t>
  </si>
  <si>
    <t>pi_08_355</t>
  </si>
  <si>
    <t>pi_09_355</t>
  </si>
  <si>
    <t>pi_10_355</t>
  </si>
  <si>
    <t>pi_co_355</t>
  </si>
  <si>
    <t>pi_01_356</t>
  </si>
  <si>
    <t>pi_02_356</t>
  </si>
  <si>
    <t>pi_03_356</t>
  </si>
  <si>
    <t>pi_04_356</t>
  </si>
  <si>
    <t>pi_05_356</t>
  </si>
  <si>
    <t>pi_06_356</t>
  </si>
  <si>
    <t>pi_07_356</t>
  </si>
  <si>
    <t>pi_08_356</t>
  </si>
  <si>
    <t>pi_09_356</t>
  </si>
  <si>
    <t>pi_10_356</t>
  </si>
  <si>
    <t>pi_co_356</t>
  </si>
  <si>
    <t>pi_01_357</t>
  </si>
  <si>
    <t>pi_02_357</t>
  </si>
  <si>
    <t>pi_03_357</t>
  </si>
  <si>
    <t>pi_04_357</t>
  </si>
  <si>
    <t>pi_05_357</t>
  </si>
  <si>
    <t>pi_06_357</t>
  </si>
  <si>
    <t>pi_07_357</t>
  </si>
  <si>
    <t>pi_08_357</t>
  </si>
  <si>
    <t>pi_09_357</t>
  </si>
  <si>
    <t>pi_10_357</t>
  </si>
  <si>
    <t>pi_co_357</t>
  </si>
  <si>
    <t>pi_01_358</t>
  </si>
  <si>
    <t>pi_02_358</t>
  </si>
  <si>
    <t>pi_03_358</t>
  </si>
  <si>
    <t>pi_04_358</t>
  </si>
  <si>
    <t>pi_05_358</t>
  </si>
  <si>
    <t>pi_06_358</t>
  </si>
  <si>
    <t>pi_07_358</t>
  </si>
  <si>
    <t>pi_08_358</t>
  </si>
  <si>
    <t>pi_09_358</t>
  </si>
  <si>
    <t>pi_10_358</t>
  </si>
  <si>
    <t>pi_co_358</t>
  </si>
  <si>
    <t>pi_01_359</t>
  </si>
  <si>
    <t>pi_02_359</t>
  </si>
  <si>
    <t>pi_03_359</t>
  </si>
  <si>
    <t>pi_04_359</t>
  </si>
  <si>
    <t>pi_05_359</t>
  </si>
  <si>
    <t>pi_06_359</t>
  </si>
  <si>
    <t>pi_07_359</t>
  </si>
  <si>
    <t>pi_08_359</t>
  </si>
  <si>
    <t>pi_09_359</t>
  </si>
  <si>
    <t>pi_10_359</t>
  </si>
  <si>
    <t>pi_co_359</t>
  </si>
  <si>
    <t>pi_01_360</t>
  </si>
  <si>
    <t>pi_02_360</t>
  </si>
  <si>
    <t>pi_03_360</t>
  </si>
  <si>
    <t>pi_04_360</t>
  </si>
  <si>
    <t>pi_05_360</t>
  </si>
  <si>
    <t>pi_06_360</t>
  </si>
  <si>
    <t>pi_07_360</t>
  </si>
  <si>
    <t>pi_08_360</t>
  </si>
  <si>
    <t>pi_09_360</t>
  </si>
  <si>
    <t>pi_10_360</t>
  </si>
  <si>
    <t>pi_co_360</t>
  </si>
  <si>
    <t>pi_01_361</t>
  </si>
  <si>
    <t>pi_02_361</t>
  </si>
  <si>
    <t>pi_03_361</t>
  </si>
  <si>
    <t>pi_04_361</t>
  </si>
  <si>
    <t>pi_05_361</t>
  </si>
  <si>
    <t>pi_06_361</t>
  </si>
  <si>
    <t>pi_07_361</t>
  </si>
  <si>
    <t>pi_08_361</t>
  </si>
  <si>
    <t>pi_09_361</t>
  </si>
  <si>
    <t>pi_10_361</t>
  </si>
  <si>
    <t>pi_co_361</t>
  </si>
  <si>
    <t>pi_01_362</t>
  </si>
  <si>
    <t>pi_02_362</t>
  </si>
  <si>
    <t>pi_03_362</t>
  </si>
  <si>
    <t>pi_04_362</t>
  </si>
  <si>
    <t>pi_05_362</t>
  </si>
  <si>
    <t>pi_06_362</t>
  </si>
  <si>
    <t>pi_07_362</t>
  </si>
  <si>
    <t>pi_08_362</t>
  </si>
  <si>
    <t>pi_09_362</t>
  </si>
  <si>
    <t>pi_10_362</t>
  </si>
  <si>
    <t>pi_co_362</t>
  </si>
  <si>
    <t>pi_01_363</t>
  </si>
  <si>
    <t>pi_02_363</t>
  </si>
  <si>
    <t>pi_03_363</t>
  </si>
  <si>
    <t>pi_04_363</t>
  </si>
  <si>
    <t>pi_05_363</t>
  </si>
  <si>
    <t>pi_06_363</t>
  </si>
  <si>
    <t>pi_07_363</t>
  </si>
  <si>
    <t>pi_08_363</t>
  </si>
  <si>
    <t>pi_09_363</t>
  </si>
  <si>
    <t>pi_10_363</t>
  </si>
  <si>
    <t>pi_co_363</t>
  </si>
  <si>
    <t>pi_01_364</t>
  </si>
  <si>
    <t>pi_02_364</t>
  </si>
  <si>
    <t>pi_03_364</t>
  </si>
  <si>
    <t>pi_04_364</t>
  </si>
  <si>
    <t>pi_05_364</t>
  </si>
  <si>
    <t>pi_06_364</t>
  </si>
  <si>
    <t>pi_07_364</t>
  </si>
  <si>
    <t>pi_08_364</t>
  </si>
  <si>
    <t>pi_09_364</t>
  </si>
  <si>
    <t>pi_10_364</t>
  </si>
  <si>
    <t>pi_co_364</t>
  </si>
  <si>
    <t>pi_01_365</t>
  </si>
  <si>
    <t>pi_02_365</t>
  </si>
  <si>
    <t>pi_03_365</t>
  </si>
  <si>
    <t>pi_04_365</t>
  </si>
  <si>
    <t>pi_05_365</t>
  </si>
  <si>
    <t>pi_06_365</t>
  </si>
  <si>
    <t>pi_07_365</t>
  </si>
  <si>
    <t>pi_08_365</t>
  </si>
  <si>
    <t>pi_09_365</t>
  </si>
  <si>
    <t>pi_10_365</t>
  </si>
  <si>
    <t>pi_co_365</t>
  </si>
  <si>
    <t>pi_01_366</t>
  </si>
  <si>
    <t>pi_02_366</t>
  </si>
  <si>
    <t>pi_03_366</t>
  </si>
  <si>
    <t>pi_04_366</t>
  </si>
  <si>
    <t>pi_05_366</t>
  </si>
  <si>
    <t>pi_06_366</t>
  </si>
  <si>
    <t>pi_07_366</t>
  </si>
  <si>
    <t>pi_08_366</t>
  </si>
  <si>
    <t>pi_09_366</t>
  </si>
  <si>
    <t>pi_10_366</t>
  </si>
  <si>
    <t>pi_co_366</t>
  </si>
  <si>
    <t>pi_01_367</t>
  </si>
  <si>
    <t>pi_02_367</t>
  </si>
  <si>
    <t>pi_03_367</t>
  </si>
  <si>
    <t>pi_04_367</t>
  </si>
  <si>
    <t>pi_05_367</t>
  </si>
  <si>
    <t>pi_06_367</t>
  </si>
  <si>
    <t>pi_07_367</t>
  </si>
  <si>
    <t>pi_08_367</t>
  </si>
  <si>
    <t>pi_09_367</t>
  </si>
  <si>
    <t>pi_10_367</t>
  </si>
  <si>
    <t>pi_co_367</t>
  </si>
  <si>
    <t>pi_01_368</t>
  </si>
  <si>
    <t>pi_02_368</t>
  </si>
  <si>
    <t>pi_03_368</t>
  </si>
  <si>
    <t>pi_04_368</t>
  </si>
  <si>
    <t>pi_05_368</t>
  </si>
  <si>
    <t>pi_06_368</t>
  </si>
  <si>
    <t>pi_07_368</t>
  </si>
  <si>
    <t>pi_08_368</t>
  </si>
  <si>
    <t>pi_09_368</t>
  </si>
  <si>
    <t>pi_10_368</t>
  </si>
  <si>
    <t>pi_co_368</t>
  </si>
  <si>
    <t>pi_01_369</t>
  </si>
  <si>
    <t>pi_02_369</t>
  </si>
  <si>
    <t>pi_03_369</t>
  </si>
  <si>
    <t>pi_04_369</t>
  </si>
  <si>
    <t>pi_05_369</t>
  </si>
  <si>
    <t>pi_06_369</t>
  </si>
  <si>
    <t>pi_07_369</t>
  </si>
  <si>
    <t>pi_08_369</t>
  </si>
  <si>
    <t>pi_09_369</t>
  </si>
  <si>
    <t>pi_10_369</t>
  </si>
  <si>
    <t>pi_co_369</t>
  </si>
  <si>
    <t>pi_01_370</t>
  </si>
  <si>
    <t>pi_02_370</t>
  </si>
  <si>
    <t>pi_03_370</t>
  </si>
  <si>
    <t>pi_04_370</t>
  </si>
  <si>
    <t>pi_05_370</t>
  </si>
  <si>
    <t>pi_06_370</t>
  </si>
  <si>
    <t>pi_07_370</t>
  </si>
  <si>
    <t>pi_08_370</t>
  </si>
  <si>
    <t>pi_09_370</t>
  </si>
  <si>
    <t>pi_10_370</t>
  </si>
  <si>
    <t>pi_co_370</t>
  </si>
  <si>
    <t>pi_01_371</t>
  </si>
  <si>
    <t>pi_02_371</t>
  </si>
  <si>
    <t>pi_03_371</t>
  </si>
  <si>
    <t>pi_04_371</t>
  </si>
  <si>
    <t>pi_05_371</t>
  </si>
  <si>
    <t>pi_06_371</t>
  </si>
  <si>
    <t>pi_07_371</t>
  </si>
  <si>
    <t>pi_08_371</t>
  </si>
  <si>
    <t>pi_09_371</t>
  </si>
  <si>
    <t>pi_10_371</t>
  </si>
  <si>
    <t>pi_co_371</t>
  </si>
  <si>
    <t>pi_01_372</t>
  </si>
  <si>
    <t>pi_02_372</t>
  </si>
  <si>
    <t>pi_03_372</t>
  </si>
  <si>
    <t>pi_04_372</t>
  </si>
  <si>
    <t>pi_05_372</t>
  </si>
  <si>
    <t>pi_06_372</t>
  </si>
  <si>
    <t>pi_07_372</t>
  </si>
  <si>
    <t>pi_08_372</t>
  </si>
  <si>
    <t>pi_09_372</t>
  </si>
  <si>
    <t>pi_10_372</t>
  </si>
  <si>
    <t>pi_co_372</t>
  </si>
  <si>
    <t>pi_01_373</t>
  </si>
  <si>
    <t>pi_02_373</t>
  </si>
  <si>
    <t>pi_03_373</t>
  </si>
  <si>
    <t>pi_04_373</t>
  </si>
  <si>
    <t>pi_05_373</t>
  </si>
  <si>
    <t>pi_06_373</t>
  </si>
  <si>
    <t>pi_07_373</t>
  </si>
  <si>
    <t>pi_08_373</t>
  </si>
  <si>
    <t>pi_09_373</t>
  </si>
  <si>
    <t>pi_10_373</t>
  </si>
  <si>
    <t>pi_co_373</t>
  </si>
  <si>
    <t>pi_01_374</t>
  </si>
  <si>
    <t>pi_02_374</t>
  </si>
  <si>
    <t>pi_03_374</t>
  </si>
  <si>
    <t>pi_04_374</t>
  </si>
  <si>
    <t>pi_05_374</t>
  </si>
  <si>
    <t>pi_06_374</t>
  </si>
  <si>
    <t>pi_07_374</t>
  </si>
  <si>
    <t>pi_08_374</t>
  </si>
  <si>
    <t>pi_09_374</t>
  </si>
  <si>
    <t>pi_10_374</t>
  </si>
  <si>
    <t>pi_co_374</t>
  </si>
  <si>
    <t>pi_01_375</t>
  </si>
  <si>
    <t>pi_02_375</t>
  </si>
  <si>
    <t>pi_03_375</t>
  </si>
  <si>
    <t>pi_04_375</t>
  </si>
  <si>
    <t>pi_05_375</t>
  </si>
  <si>
    <t>pi_06_375</t>
  </si>
  <si>
    <t>pi_07_375</t>
  </si>
  <si>
    <t>pi_08_375</t>
  </si>
  <si>
    <t>pi_09_375</t>
  </si>
  <si>
    <t>pi_10_375</t>
  </si>
  <si>
    <t>pi_co_375</t>
  </si>
  <si>
    <t>pi_01_376</t>
  </si>
  <si>
    <t>pi_02_376</t>
  </si>
  <si>
    <t>pi_03_376</t>
  </si>
  <si>
    <t>pi_04_376</t>
  </si>
  <si>
    <t>pi_05_376</t>
  </si>
  <si>
    <t>pi_06_376</t>
  </si>
  <si>
    <t>pi_07_376</t>
  </si>
  <si>
    <t>pi_08_376</t>
  </si>
  <si>
    <t>pi_09_376</t>
  </si>
  <si>
    <t>pi_10_376</t>
  </si>
  <si>
    <t>pi_co_376</t>
  </si>
  <si>
    <t>pi_01_377</t>
  </si>
  <si>
    <t>pi_02_377</t>
  </si>
  <si>
    <t>pi_03_377</t>
  </si>
  <si>
    <t>pi_04_377</t>
  </si>
  <si>
    <t>pi_05_377</t>
  </si>
  <si>
    <t>pi_06_377</t>
  </si>
  <si>
    <t>pi_07_377</t>
  </si>
  <si>
    <t>pi_08_377</t>
  </si>
  <si>
    <t>pi_09_377</t>
  </si>
  <si>
    <t>pi_10_377</t>
  </si>
  <si>
    <t>pi_co_377</t>
  </si>
  <si>
    <t>pi_01_378</t>
  </si>
  <si>
    <t>pi_02_378</t>
  </si>
  <si>
    <t>pi_03_378</t>
  </si>
  <si>
    <t>pi_04_378</t>
  </si>
  <si>
    <t>pi_05_378</t>
  </si>
  <si>
    <t>pi_06_378</t>
  </si>
  <si>
    <t>pi_07_378</t>
  </si>
  <si>
    <t>pi_08_378</t>
  </si>
  <si>
    <t>pi_09_378</t>
  </si>
  <si>
    <t>pi_10_378</t>
  </si>
  <si>
    <t>pi_co_378</t>
  </si>
  <si>
    <t>pi_01_379</t>
  </si>
  <si>
    <t>pi_02_379</t>
  </si>
  <si>
    <t>pi_03_379</t>
  </si>
  <si>
    <t>pi_04_379</t>
  </si>
  <si>
    <t>pi_05_379</t>
  </si>
  <si>
    <t>pi_06_379</t>
  </si>
  <si>
    <t>pi_07_379</t>
  </si>
  <si>
    <t>pi_08_379</t>
  </si>
  <si>
    <t>pi_09_379</t>
  </si>
  <si>
    <t>pi_10_379</t>
  </si>
  <si>
    <t>pi_co_379</t>
  </si>
  <si>
    <t>pi_01_380</t>
  </si>
  <si>
    <t>pi_02_380</t>
  </si>
  <si>
    <t>pi_03_380</t>
  </si>
  <si>
    <t>pi_04_380</t>
  </si>
  <si>
    <t>pi_05_380</t>
  </si>
  <si>
    <t>pi_06_380</t>
  </si>
  <si>
    <t>pi_07_380</t>
  </si>
  <si>
    <t>pi_08_380</t>
  </si>
  <si>
    <t>pi_09_380</t>
  </si>
  <si>
    <t>pi_10_380</t>
  </si>
  <si>
    <t>pi_co_380</t>
  </si>
  <si>
    <t>pi_01_381</t>
  </si>
  <si>
    <t>pi_02_381</t>
  </si>
  <si>
    <t>pi_03_381</t>
  </si>
  <si>
    <t>pi_04_381</t>
  </si>
  <si>
    <t>pi_05_381</t>
  </si>
  <si>
    <t>pi_06_381</t>
  </si>
  <si>
    <t>pi_07_381</t>
  </si>
  <si>
    <t>pi_08_381</t>
  </si>
  <si>
    <t>pi_09_381</t>
  </si>
  <si>
    <t>pi_10_381</t>
  </si>
  <si>
    <t>pi_co_381</t>
  </si>
  <si>
    <t>pi_01_382</t>
  </si>
  <si>
    <t>pi_02_382</t>
  </si>
  <si>
    <t>pi_03_382</t>
  </si>
  <si>
    <t>pi_04_382</t>
  </si>
  <si>
    <t>pi_05_382</t>
  </si>
  <si>
    <t>pi_06_382</t>
  </si>
  <si>
    <t>pi_07_382</t>
  </si>
  <si>
    <t>pi_08_382</t>
  </si>
  <si>
    <t>pi_09_382</t>
  </si>
  <si>
    <t>pi_10_382</t>
  </si>
  <si>
    <t>pi_co_382</t>
  </si>
  <si>
    <t>pi_01_383</t>
  </si>
  <si>
    <t>pi_02_383</t>
  </si>
  <si>
    <t>pi_03_383</t>
  </si>
  <si>
    <t>pi_04_383</t>
  </si>
  <si>
    <t>pi_05_383</t>
  </si>
  <si>
    <t>pi_06_383</t>
  </si>
  <si>
    <t>pi_07_383</t>
  </si>
  <si>
    <t>pi_08_383</t>
  </si>
  <si>
    <t>pi_09_383</t>
  </si>
  <si>
    <t>pi_10_383</t>
  </si>
  <si>
    <t>pi_co_383</t>
  </si>
  <si>
    <t>pi_01_384</t>
  </si>
  <si>
    <t>pi_02_384</t>
  </si>
  <si>
    <t>pi_03_384</t>
  </si>
  <si>
    <t>pi_04_384</t>
  </si>
  <si>
    <t>pi_05_384</t>
  </si>
  <si>
    <t>pi_06_384</t>
  </si>
  <si>
    <t>pi_07_384</t>
  </si>
  <si>
    <t>pi_08_384</t>
  </si>
  <si>
    <t>pi_09_384</t>
  </si>
  <si>
    <t>pi_10_384</t>
  </si>
  <si>
    <t>pi_co_384</t>
  </si>
  <si>
    <t>pi_01_385</t>
  </si>
  <si>
    <t>pi_02_385</t>
  </si>
  <si>
    <t>pi_03_385</t>
  </si>
  <si>
    <t>pi_04_385</t>
  </si>
  <si>
    <t>pi_05_385</t>
  </si>
  <si>
    <t>pi_06_385</t>
  </si>
  <si>
    <t>pi_07_385</t>
  </si>
  <si>
    <t>pi_08_385</t>
  </si>
  <si>
    <t>pi_09_385</t>
  </si>
  <si>
    <t>pi_10_385</t>
  </si>
  <si>
    <t>pi_co_385</t>
  </si>
  <si>
    <t>pi_01_386</t>
  </si>
  <si>
    <t>pi_02_386</t>
  </si>
  <si>
    <t>pi_03_386</t>
  </si>
  <si>
    <t>pi_04_386</t>
  </si>
  <si>
    <t>pi_05_386</t>
  </si>
  <si>
    <t>pi_06_386</t>
  </si>
  <si>
    <t>pi_07_386</t>
  </si>
  <si>
    <t>pi_08_386</t>
  </si>
  <si>
    <t>pi_09_386</t>
  </si>
  <si>
    <t>pi_10_386</t>
  </si>
  <si>
    <t>pi_co_386</t>
  </si>
  <si>
    <t>pi_01_387</t>
  </si>
  <si>
    <t>pi_02_387</t>
  </si>
  <si>
    <t>pi_03_387</t>
  </si>
  <si>
    <t>pi_04_387</t>
  </si>
  <si>
    <t>pi_05_387</t>
  </si>
  <si>
    <t>pi_06_387</t>
  </si>
  <si>
    <t>pi_07_387</t>
  </si>
  <si>
    <t>pi_08_387</t>
  </si>
  <si>
    <t>pi_09_387</t>
  </si>
  <si>
    <t>pi_10_387</t>
  </si>
  <si>
    <t>pi_co_387</t>
  </si>
  <si>
    <t>pi_01_388</t>
  </si>
  <si>
    <t>pi_02_388</t>
  </si>
  <si>
    <t>pi_03_388</t>
  </si>
  <si>
    <t>pi_04_388</t>
  </si>
  <si>
    <t>pi_05_388</t>
  </si>
  <si>
    <t>pi_06_388</t>
  </si>
  <si>
    <t>pi_07_388</t>
  </si>
  <si>
    <t>pi_08_388</t>
  </si>
  <si>
    <t>pi_09_388</t>
  </si>
  <si>
    <t>pi_10_388</t>
  </si>
  <si>
    <t>pi_co_388</t>
  </si>
  <si>
    <t>pi_01_389</t>
  </si>
  <si>
    <t>pi_02_389</t>
  </si>
  <si>
    <t>pi_03_389</t>
  </si>
  <si>
    <t>pi_04_389</t>
  </si>
  <si>
    <t>pi_05_389</t>
  </si>
  <si>
    <t>pi_06_389</t>
  </si>
  <si>
    <t>pi_07_389</t>
  </si>
  <si>
    <t>pi_08_389</t>
  </si>
  <si>
    <t>pi_09_389</t>
  </si>
  <si>
    <t>pi_10_389</t>
  </si>
  <si>
    <t>pi_co_389</t>
  </si>
  <si>
    <t>pi_01_390</t>
  </si>
  <si>
    <t>pi_02_390</t>
  </si>
  <si>
    <t>pi_03_390</t>
  </si>
  <si>
    <t>pi_04_390</t>
  </si>
  <si>
    <t>pi_05_390</t>
  </si>
  <si>
    <t>pi_06_390</t>
  </si>
  <si>
    <t>pi_07_390</t>
  </si>
  <si>
    <t>pi_08_390</t>
  </si>
  <si>
    <t>pi_09_390</t>
  </si>
  <si>
    <t>pi_10_390</t>
  </si>
  <si>
    <t>pi_co_390</t>
  </si>
  <si>
    <t>pi_01_391</t>
  </si>
  <si>
    <t>pi_02_391</t>
  </si>
  <si>
    <t>pi_03_391</t>
  </si>
  <si>
    <t>pi_04_391</t>
  </si>
  <si>
    <t>pi_05_391</t>
  </si>
  <si>
    <t>pi_06_391</t>
  </si>
  <si>
    <t>pi_07_391</t>
  </si>
  <si>
    <t>pi_08_391</t>
  </si>
  <si>
    <t>pi_09_391</t>
  </si>
  <si>
    <t>pi_10_391</t>
  </si>
  <si>
    <t>pi_co_391</t>
  </si>
  <si>
    <t>pi_01_392</t>
  </si>
  <si>
    <t>pi_02_392</t>
  </si>
  <si>
    <t>pi_03_392</t>
  </si>
  <si>
    <t>pi_04_392</t>
  </si>
  <si>
    <t>pi_05_392</t>
  </si>
  <si>
    <t>pi_06_392</t>
  </si>
  <si>
    <t>pi_07_392</t>
  </si>
  <si>
    <t>pi_08_392</t>
  </si>
  <si>
    <t>pi_09_392</t>
  </si>
  <si>
    <t>pi_10_392</t>
  </si>
  <si>
    <t>pi_co_392</t>
  </si>
  <si>
    <t>pi_01_393</t>
  </si>
  <si>
    <t>pi_02_393</t>
  </si>
  <si>
    <t>pi_03_393</t>
  </si>
  <si>
    <t>pi_04_393</t>
  </si>
  <si>
    <t>pi_05_393</t>
  </si>
  <si>
    <t>pi_06_393</t>
  </si>
  <si>
    <t>pi_07_393</t>
  </si>
  <si>
    <t>pi_08_393</t>
  </si>
  <si>
    <t>pi_09_393</t>
  </si>
  <si>
    <t>pi_10_393</t>
  </si>
  <si>
    <t>pi_co_393</t>
  </si>
  <si>
    <t>pi_01_394</t>
  </si>
  <si>
    <t>pi_02_394</t>
  </si>
  <si>
    <t>pi_03_394</t>
  </si>
  <si>
    <t>pi_04_394</t>
  </si>
  <si>
    <t>pi_05_394</t>
  </si>
  <si>
    <t>pi_06_394</t>
  </si>
  <si>
    <t>pi_07_394</t>
  </si>
  <si>
    <t>pi_08_394</t>
  </si>
  <si>
    <t>pi_09_394</t>
  </si>
  <si>
    <t>pi_10_394</t>
  </si>
  <si>
    <t>pi_co_394</t>
  </si>
  <si>
    <t>pi_01_395</t>
  </si>
  <si>
    <t>pi_02_395</t>
  </si>
  <si>
    <t>pi_03_395</t>
  </si>
  <si>
    <t>pi_04_395</t>
  </si>
  <si>
    <t>pi_05_395</t>
  </si>
  <si>
    <t>pi_06_395</t>
  </si>
  <si>
    <t>pi_07_395</t>
  </si>
  <si>
    <t>pi_08_395</t>
  </si>
  <si>
    <t>pi_09_395</t>
  </si>
  <si>
    <t>pi_10_395</t>
  </si>
  <si>
    <t>pi_co_395</t>
  </si>
  <si>
    <t>pi_01_396</t>
  </si>
  <si>
    <t>pi_02_396</t>
  </si>
  <si>
    <t>pi_03_396</t>
  </si>
  <si>
    <t>pi_04_396</t>
  </si>
  <si>
    <t>pi_05_396</t>
  </si>
  <si>
    <t>pi_06_396</t>
  </si>
  <si>
    <t>pi_07_396</t>
  </si>
  <si>
    <t>pi_08_396</t>
  </si>
  <si>
    <t>pi_09_396</t>
  </si>
  <si>
    <t>pi_10_396</t>
  </si>
  <si>
    <t>pi_co_396</t>
  </si>
  <si>
    <t>pi_01_397</t>
  </si>
  <si>
    <t>pi_02_397</t>
  </si>
  <si>
    <t>pi_03_397</t>
  </si>
  <si>
    <t>pi_04_397</t>
  </si>
  <si>
    <t>pi_05_397</t>
  </si>
  <si>
    <t>pi_06_397</t>
  </si>
  <si>
    <t>pi_07_397</t>
  </si>
  <si>
    <t>pi_08_397</t>
  </si>
  <si>
    <t>pi_09_397</t>
  </si>
  <si>
    <t>pi_10_397</t>
  </si>
  <si>
    <t>pi_co_397</t>
  </si>
  <si>
    <t>pi_01_398</t>
  </si>
  <si>
    <t>pi_02_398</t>
  </si>
  <si>
    <t>pi_03_398</t>
  </si>
  <si>
    <t>pi_04_398</t>
  </si>
  <si>
    <t>pi_05_398</t>
  </si>
  <si>
    <t>pi_06_398</t>
  </si>
  <si>
    <t>pi_07_398</t>
  </si>
  <si>
    <t>pi_08_398</t>
  </si>
  <si>
    <t>pi_09_398</t>
  </si>
  <si>
    <t>pi_10_398</t>
  </si>
  <si>
    <t>pi_co_398</t>
  </si>
  <si>
    <t>pi_01_399</t>
  </si>
  <si>
    <t>pi_02_399</t>
  </si>
  <si>
    <t>pi_03_399</t>
  </si>
  <si>
    <t>pi_04_399</t>
  </si>
  <si>
    <t>pi_05_399</t>
  </si>
  <si>
    <t>pi_06_399</t>
  </si>
  <si>
    <t>pi_07_399</t>
  </si>
  <si>
    <t>pi_08_399</t>
  </si>
  <si>
    <t>pi_09_399</t>
  </si>
  <si>
    <t>pi_10_399</t>
  </si>
  <si>
    <t>pi_co_399</t>
  </si>
  <si>
    <t>pi_01_400</t>
  </si>
  <si>
    <t>pi_02_400</t>
  </si>
  <si>
    <t>pi_03_400</t>
  </si>
  <si>
    <t>pi_04_400</t>
  </si>
  <si>
    <t>pi_05_400</t>
  </si>
  <si>
    <t>pi_06_400</t>
  </si>
  <si>
    <t>pi_07_400</t>
  </si>
  <si>
    <t>pi_08_400</t>
  </si>
  <si>
    <t>pi_09_400</t>
  </si>
  <si>
    <t>pi_10_400</t>
  </si>
  <si>
    <t>pi_co_400</t>
  </si>
  <si>
    <t>pi_01_401</t>
  </si>
  <si>
    <t>pi_02_401</t>
  </si>
  <si>
    <t>pi_03_401</t>
  </si>
  <si>
    <t>pi_04_401</t>
  </si>
  <si>
    <t>pi_05_401</t>
  </si>
  <si>
    <t>pi_06_401</t>
  </si>
  <si>
    <t>pi_07_401</t>
  </si>
  <si>
    <t>pi_08_401</t>
  </si>
  <si>
    <t>pi_09_401</t>
  </si>
  <si>
    <t>pi_10_401</t>
  </si>
  <si>
    <t>pi_co_401</t>
  </si>
  <si>
    <t>pi_01_402</t>
  </si>
  <si>
    <t>pi_02_402</t>
  </si>
  <si>
    <t>pi_03_402</t>
  </si>
  <si>
    <t>pi_04_402</t>
  </si>
  <si>
    <t>pi_05_402</t>
  </si>
  <si>
    <t>pi_06_402</t>
  </si>
  <si>
    <t>pi_07_402</t>
  </si>
  <si>
    <t>pi_08_402</t>
  </si>
  <si>
    <t>pi_09_402</t>
  </si>
  <si>
    <t>pi_10_402</t>
  </si>
  <si>
    <t>pi_co_402</t>
  </si>
  <si>
    <t>pi_01_403</t>
  </si>
  <si>
    <t>pi_02_403</t>
  </si>
  <si>
    <t>pi_03_403</t>
  </si>
  <si>
    <t>pi_04_403</t>
  </si>
  <si>
    <t>pi_05_403</t>
  </si>
  <si>
    <t>pi_06_403</t>
  </si>
  <si>
    <t>pi_07_403</t>
  </si>
  <si>
    <t>pi_08_403</t>
  </si>
  <si>
    <t>pi_09_403</t>
  </si>
  <si>
    <t>pi_10_403</t>
  </si>
  <si>
    <t>pi_co_403</t>
  </si>
  <si>
    <t>pi_01_404</t>
  </si>
  <si>
    <t>pi_02_404</t>
  </si>
  <si>
    <t>pi_03_404</t>
  </si>
  <si>
    <t>pi_04_404</t>
  </si>
  <si>
    <t>pi_05_404</t>
  </si>
  <si>
    <t>pi_06_404</t>
  </si>
  <si>
    <t>pi_07_404</t>
  </si>
  <si>
    <t>pi_08_404</t>
  </si>
  <si>
    <t>pi_09_404</t>
  </si>
  <si>
    <t>pi_10_404</t>
  </si>
  <si>
    <t>pi_co_404</t>
  </si>
  <si>
    <t>pi_01_405</t>
  </si>
  <si>
    <t>pi_02_405</t>
  </si>
  <si>
    <t>pi_03_405</t>
  </si>
  <si>
    <t>pi_04_405</t>
  </si>
  <si>
    <t>pi_05_405</t>
  </si>
  <si>
    <t>pi_06_405</t>
  </si>
  <si>
    <t>pi_07_405</t>
  </si>
  <si>
    <t>pi_08_405</t>
  </si>
  <si>
    <t>pi_09_405</t>
  </si>
  <si>
    <t>pi_10_405</t>
  </si>
  <si>
    <t>pi_co_405</t>
  </si>
  <si>
    <t>pi_01_406</t>
  </si>
  <si>
    <t>pi_02_406</t>
  </si>
  <si>
    <t>pi_03_406</t>
  </si>
  <si>
    <t>pi_04_406</t>
  </si>
  <si>
    <t>pi_05_406</t>
  </si>
  <si>
    <t>pi_06_406</t>
  </si>
  <si>
    <t>pi_07_406</t>
  </si>
  <si>
    <t>pi_08_406</t>
  </si>
  <si>
    <t>pi_09_406</t>
  </si>
  <si>
    <t>pi_10_406</t>
  </si>
  <si>
    <t>pi_co_406</t>
  </si>
  <si>
    <t>pi_01_407</t>
  </si>
  <si>
    <t>pi_02_407</t>
  </si>
  <si>
    <t>pi_03_407</t>
  </si>
  <si>
    <t>pi_04_407</t>
  </si>
  <si>
    <t>pi_05_407</t>
  </si>
  <si>
    <t>pi_06_407</t>
  </si>
  <si>
    <t>pi_07_407</t>
  </si>
  <si>
    <t>pi_08_407</t>
  </si>
  <si>
    <t>pi_09_407</t>
  </si>
  <si>
    <t>pi_10_407</t>
  </si>
  <si>
    <t>pi_co_407</t>
  </si>
  <si>
    <t>pi_01_408</t>
  </si>
  <si>
    <t>pi_02_408</t>
  </si>
  <si>
    <t>pi_03_408</t>
  </si>
  <si>
    <t>pi_04_408</t>
  </si>
  <si>
    <t>pi_05_408</t>
  </si>
  <si>
    <t>pi_06_408</t>
  </si>
  <si>
    <t>pi_07_408</t>
  </si>
  <si>
    <t>pi_08_408</t>
  </si>
  <si>
    <t>pi_09_408</t>
  </si>
  <si>
    <t>pi_10_408</t>
  </si>
  <si>
    <t>pi_co_408</t>
  </si>
  <si>
    <t>pi_01_409</t>
  </si>
  <si>
    <t>pi_02_409</t>
  </si>
  <si>
    <t>pi_03_409</t>
  </si>
  <si>
    <t>pi_04_409</t>
  </si>
  <si>
    <t>pi_05_409</t>
  </si>
  <si>
    <t>pi_06_409</t>
  </si>
  <si>
    <t>pi_07_409</t>
  </si>
  <si>
    <t>pi_08_409</t>
  </si>
  <si>
    <t>pi_09_409</t>
  </si>
  <si>
    <t>pi_10_409</t>
  </si>
  <si>
    <t>pi_co_409</t>
  </si>
  <si>
    <t>pi_01_410</t>
  </si>
  <si>
    <t>pi_02_410</t>
  </si>
  <si>
    <t>pi_03_410</t>
  </si>
  <si>
    <t>pi_04_410</t>
  </si>
  <si>
    <t>pi_05_410</t>
  </si>
  <si>
    <t>pi_06_410</t>
  </si>
  <si>
    <t>pi_07_410</t>
  </si>
  <si>
    <t>pi_08_410</t>
  </si>
  <si>
    <t>pi_09_410</t>
  </si>
  <si>
    <t>pi_10_410</t>
  </si>
  <si>
    <t>pi_co_410</t>
  </si>
  <si>
    <t>pi_01_411</t>
  </si>
  <si>
    <t>pi_02_411</t>
  </si>
  <si>
    <t>pi_03_411</t>
  </si>
  <si>
    <t>pi_04_411</t>
  </si>
  <si>
    <t>pi_05_411</t>
  </si>
  <si>
    <t>pi_06_411</t>
  </si>
  <si>
    <t>pi_07_411</t>
  </si>
  <si>
    <t>pi_08_411</t>
  </si>
  <si>
    <t>pi_09_411</t>
  </si>
  <si>
    <t>pi_10_411</t>
  </si>
  <si>
    <t>pi_co_411</t>
  </si>
  <si>
    <t>pi_01_412</t>
  </si>
  <si>
    <t>pi_02_412</t>
  </si>
  <si>
    <t>pi_03_412</t>
  </si>
  <si>
    <t>pi_04_412</t>
  </si>
  <si>
    <t>pi_05_412</t>
  </si>
  <si>
    <t>pi_06_412</t>
  </si>
  <si>
    <t>pi_07_412</t>
  </si>
  <si>
    <t>pi_08_412</t>
  </si>
  <si>
    <t>pi_09_412</t>
  </si>
  <si>
    <t>pi_10_412</t>
  </si>
  <si>
    <t>pi_co_412</t>
  </si>
  <si>
    <t>pi_01_413</t>
  </si>
  <si>
    <t>pi_02_413</t>
  </si>
  <si>
    <t>pi_03_413</t>
  </si>
  <si>
    <t>pi_04_413</t>
  </si>
  <si>
    <t>pi_05_413</t>
  </si>
  <si>
    <t>pi_06_413</t>
  </si>
  <si>
    <t>pi_07_413</t>
  </si>
  <si>
    <t>pi_08_413</t>
  </si>
  <si>
    <t>pi_09_413</t>
  </si>
  <si>
    <t>pi_10_413</t>
  </si>
  <si>
    <t>pi_co_413</t>
  </si>
  <si>
    <t>pi_01_414</t>
  </si>
  <si>
    <t>pi_02_414</t>
  </si>
  <si>
    <t>pi_03_414</t>
  </si>
  <si>
    <t>pi_04_414</t>
  </si>
  <si>
    <t>pi_05_414</t>
  </si>
  <si>
    <t>pi_06_414</t>
  </si>
  <si>
    <t>pi_07_414</t>
  </si>
  <si>
    <t>pi_08_414</t>
  </si>
  <si>
    <t>pi_09_414</t>
  </si>
  <si>
    <t>pi_10_414</t>
  </si>
  <si>
    <t>pi_co_414</t>
  </si>
  <si>
    <t>pi_01_415</t>
  </si>
  <si>
    <t>pi_02_415</t>
  </si>
  <si>
    <t>pi_03_415</t>
  </si>
  <si>
    <t>pi_04_415</t>
  </si>
  <si>
    <t>pi_05_415</t>
  </si>
  <si>
    <t>pi_06_415</t>
  </si>
  <si>
    <t>pi_07_415</t>
  </si>
  <si>
    <t>pi_08_415</t>
  </si>
  <si>
    <t>pi_09_415</t>
  </si>
  <si>
    <t>pi_10_415</t>
  </si>
  <si>
    <t>pi_co_415</t>
  </si>
  <si>
    <t>pi_01_416</t>
  </si>
  <si>
    <t>pi_02_416</t>
  </si>
  <si>
    <t>pi_03_416</t>
  </si>
  <si>
    <t>pi_04_416</t>
  </si>
  <si>
    <t>pi_05_416</t>
  </si>
  <si>
    <t>pi_06_416</t>
  </si>
  <si>
    <t>pi_07_416</t>
  </si>
  <si>
    <t>pi_08_416</t>
  </si>
  <si>
    <t>pi_09_416</t>
  </si>
  <si>
    <t>pi_10_416</t>
  </si>
  <si>
    <t>pi_co_416</t>
  </si>
  <si>
    <t>pi_01_417</t>
  </si>
  <si>
    <t>pi_02_417</t>
  </si>
  <si>
    <t>pi_03_417</t>
  </si>
  <si>
    <t>pi_04_417</t>
  </si>
  <si>
    <t>pi_05_417</t>
  </si>
  <si>
    <t>pi_06_417</t>
  </si>
  <si>
    <t>pi_07_417</t>
  </si>
  <si>
    <t>pi_08_417</t>
  </si>
  <si>
    <t>pi_09_417</t>
  </si>
  <si>
    <t>pi_10_417</t>
  </si>
  <si>
    <t>pi_co_417</t>
  </si>
  <si>
    <t>pi_01_418</t>
  </si>
  <si>
    <t>pi_02_418</t>
  </si>
  <si>
    <t>pi_03_418</t>
  </si>
  <si>
    <t>pi_04_418</t>
  </si>
  <si>
    <t>pi_05_418</t>
  </si>
  <si>
    <t>pi_06_418</t>
  </si>
  <si>
    <t>pi_07_418</t>
  </si>
  <si>
    <t>pi_08_418</t>
  </si>
  <si>
    <t>pi_09_418</t>
  </si>
  <si>
    <t>pi_10_418</t>
  </si>
  <si>
    <t>pi_co_418</t>
  </si>
  <si>
    <t>pi_01_419</t>
  </si>
  <si>
    <t>pi_02_419</t>
  </si>
  <si>
    <t>pi_03_419</t>
  </si>
  <si>
    <t>pi_04_419</t>
  </si>
  <si>
    <t>pi_05_419</t>
  </si>
  <si>
    <t>pi_06_419</t>
  </si>
  <si>
    <t>pi_07_419</t>
  </si>
  <si>
    <t>pi_08_419</t>
  </si>
  <si>
    <t>pi_09_419</t>
  </si>
  <si>
    <t>pi_10_419</t>
  </si>
  <si>
    <t>pi_co_419</t>
  </si>
  <si>
    <t>pi_01_420</t>
  </si>
  <si>
    <t>pi_02_420</t>
  </si>
  <si>
    <t>pi_03_420</t>
  </si>
  <si>
    <t>pi_04_420</t>
  </si>
  <si>
    <t>pi_05_420</t>
  </si>
  <si>
    <t>pi_06_420</t>
  </si>
  <si>
    <t>pi_07_420</t>
  </si>
  <si>
    <t>pi_08_420</t>
  </si>
  <si>
    <t>pi_09_420</t>
  </si>
  <si>
    <t>pi_10_420</t>
  </si>
  <si>
    <t>pi_co_420</t>
  </si>
  <si>
    <t>pi_01_421</t>
  </si>
  <si>
    <t>pi_02_421</t>
  </si>
  <si>
    <t>pi_03_421</t>
  </si>
  <si>
    <t>pi_04_421</t>
  </si>
  <si>
    <t>pi_05_421</t>
  </si>
  <si>
    <t>pi_06_421</t>
  </si>
  <si>
    <t>pi_07_421</t>
  </si>
  <si>
    <t>pi_08_421</t>
  </si>
  <si>
    <t>pi_09_421</t>
  </si>
  <si>
    <t>pi_10_421</t>
  </si>
  <si>
    <t>pi_co_421</t>
  </si>
  <si>
    <t>pi_01_422</t>
  </si>
  <si>
    <t>pi_02_422</t>
  </si>
  <si>
    <t>pi_03_422</t>
  </si>
  <si>
    <t>pi_04_422</t>
  </si>
  <si>
    <t>pi_05_422</t>
  </si>
  <si>
    <t>pi_06_422</t>
  </si>
  <si>
    <t>pi_07_422</t>
  </si>
  <si>
    <t>pi_08_422</t>
  </si>
  <si>
    <t>pi_09_422</t>
  </si>
  <si>
    <t>pi_10_422</t>
  </si>
  <si>
    <t>pi_co_422</t>
  </si>
  <si>
    <t>pi_01_423</t>
  </si>
  <si>
    <t>pi_02_423</t>
  </si>
  <si>
    <t>pi_03_423</t>
  </si>
  <si>
    <t>pi_04_423</t>
  </si>
  <si>
    <t>pi_05_423</t>
  </si>
  <si>
    <t>pi_06_423</t>
  </si>
  <si>
    <t>pi_07_423</t>
  </si>
  <si>
    <t>pi_08_423</t>
  </si>
  <si>
    <t>pi_09_423</t>
  </si>
  <si>
    <t>pi_10_423</t>
  </si>
  <si>
    <t>pi_co_423</t>
  </si>
  <si>
    <t>pi_01_424</t>
  </si>
  <si>
    <t>pi_02_424</t>
  </si>
  <si>
    <t>pi_03_424</t>
  </si>
  <si>
    <t>pi_04_424</t>
  </si>
  <si>
    <t>pi_05_424</t>
  </si>
  <si>
    <t>pi_06_424</t>
  </si>
  <si>
    <t>pi_07_424</t>
  </si>
  <si>
    <t>pi_08_424</t>
  </si>
  <si>
    <t>pi_09_424</t>
  </si>
  <si>
    <t>pi_10_424</t>
  </si>
  <si>
    <t>pi_co_424</t>
  </si>
  <si>
    <t>pi_01_425</t>
  </si>
  <si>
    <t>pi_02_425</t>
  </si>
  <si>
    <t>pi_03_425</t>
  </si>
  <si>
    <t>pi_04_425</t>
  </si>
  <si>
    <t>pi_05_425</t>
  </si>
  <si>
    <t>pi_06_425</t>
  </si>
  <si>
    <t>pi_07_425</t>
  </si>
  <si>
    <t>pi_08_425</t>
  </si>
  <si>
    <t>pi_09_425</t>
  </si>
  <si>
    <t>pi_10_425</t>
  </si>
  <si>
    <t>pi_co_425</t>
  </si>
  <si>
    <t>pi_01_426</t>
  </si>
  <si>
    <t>pi_02_426</t>
  </si>
  <si>
    <t>pi_03_426</t>
  </si>
  <si>
    <t>pi_04_426</t>
  </si>
  <si>
    <t>pi_05_426</t>
  </si>
  <si>
    <t>pi_06_426</t>
  </si>
  <si>
    <t>pi_07_426</t>
  </si>
  <si>
    <t>pi_08_426</t>
  </si>
  <si>
    <t>pi_09_426</t>
  </si>
  <si>
    <t>pi_10_426</t>
  </si>
  <si>
    <t>pi_co_426</t>
  </si>
  <si>
    <t>pi_01_427</t>
  </si>
  <si>
    <t>pi_02_427</t>
  </si>
  <si>
    <t>pi_03_427</t>
  </si>
  <si>
    <t>pi_04_427</t>
  </si>
  <si>
    <t>pi_05_427</t>
  </si>
  <si>
    <t>pi_06_427</t>
  </si>
  <si>
    <t>pi_07_427</t>
  </si>
  <si>
    <t>pi_08_427</t>
  </si>
  <si>
    <t>pi_09_427</t>
  </si>
  <si>
    <t>pi_10_427</t>
  </si>
  <si>
    <t>pi_co_427</t>
  </si>
  <si>
    <t>pi_01_428</t>
  </si>
  <si>
    <t>pi_02_428</t>
  </si>
  <si>
    <t>pi_03_428</t>
  </si>
  <si>
    <t>pi_04_428</t>
  </si>
  <si>
    <t>pi_05_428</t>
  </si>
  <si>
    <t>pi_06_428</t>
  </si>
  <si>
    <t>pi_07_428</t>
  </si>
  <si>
    <t>pi_08_428</t>
  </si>
  <si>
    <t>pi_09_428</t>
  </si>
  <si>
    <t>pi_10_428</t>
  </si>
  <si>
    <t>pi_co_428</t>
  </si>
  <si>
    <t>pi_01_429</t>
  </si>
  <si>
    <t>pi_02_429</t>
  </si>
  <si>
    <t>pi_03_429</t>
  </si>
  <si>
    <t>pi_04_429</t>
  </si>
  <si>
    <t>pi_05_429</t>
  </si>
  <si>
    <t>pi_06_429</t>
  </si>
  <si>
    <t>pi_07_429</t>
  </si>
  <si>
    <t>pi_08_429</t>
  </si>
  <si>
    <t>pi_09_429</t>
  </si>
  <si>
    <t>pi_10_429</t>
  </si>
  <si>
    <t>pi_co_429</t>
  </si>
  <si>
    <t>pi_01_430</t>
  </si>
  <si>
    <t>pi_02_430</t>
  </si>
  <si>
    <t>pi_03_430</t>
  </si>
  <si>
    <t>pi_04_430</t>
  </si>
  <si>
    <t>pi_05_430</t>
  </si>
  <si>
    <t>pi_06_430</t>
  </si>
  <si>
    <t>pi_07_430</t>
  </si>
  <si>
    <t>pi_08_430</t>
  </si>
  <si>
    <t>pi_09_430</t>
  </si>
  <si>
    <t>pi_10_430</t>
  </si>
  <si>
    <t>pi_co_430</t>
  </si>
  <si>
    <t>pi_01_431</t>
  </si>
  <si>
    <t>pi_02_431</t>
  </si>
  <si>
    <t>pi_03_431</t>
  </si>
  <si>
    <t>pi_04_431</t>
  </si>
  <si>
    <t>pi_05_431</t>
  </si>
  <si>
    <t>pi_06_431</t>
  </si>
  <si>
    <t>pi_07_431</t>
  </si>
  <si>
    <t>pi_08_431</t>
  </si>
  <si>
    <t>pi_09_431</t>
  </si>
  <si>
    <t>pi_10_431</t>
  </si>
  <si>
    <t>pi_co_431</t>
  </si>
  <si>
    <t>pi_01_432</t>
  </si>
  <si>
    <t>pi_02_432</t>
  </si>
  <si>
    <t>pi_03_432</t>
  </si>
  <si>
    <t>pi_04_432</t>
  </si>
  <si>
    <t>pi_05_432</t>
  </si>
  <si>
    <t>pi_06_432</t>
  </si>
  <si>
    <t>pi_07_432</t>
  </si>
  <si>
    <t>pi_08_432</t>
  </si>
  <si>
    <t>pi_09_432</t>
  </si>
  <si>
    <t>pi_10_432</t>
  </si>
  <si>
    <t>pi_co_432</t>
  </si>
  <si>
    <t>pi_01_433</t>
  </si>
  <si>
    <t>pi_02_433</t>
  </si>
  <si>
    <t>pi_03_433</t>
  </si>
  <si>
    <t>pi_04_433</t>
  </si>
  <si>
    <t>pi_05_433</t>
  </si>
  <si>
    <t>pi_06_433</t>
  </si>
  <si>
    <t>pi_07_433</t>
  </si>
  <si>
    <t>pi_08_433</t>
  </si>
  <si>
    <t>pi_09_433</t>
  </si>
  <si>
    <t>pi_10_433</t>
  </si>
  <si>
    <t>pi_co_433</t>
  </si>
  <si>
    <t>pi_01_434</t>
  </si>
  <si>
    <t>pi_02_434</t>
  </si>
  <si>
    <t>pi_03_434</t>
  </si>
  <si>
    <t>pi_04_434</t>
  </si>
  <si>
    <t>pi_05_434</t>
  </si>
  <si>
    <t>pi_06_434</t>
  </si>
  <si>
    <t>pi_07_434</t>
  </si>
  <si>
    <t>pi_08_434</t>
  </si>
  <si>
    <t>pi_09_434</t>
  </si>
  <si>
    <t>pi_10_434</t>
  </si>
  <si>
    <t>pi_co_434</t>
  </si>
  <si>
    <t>pi_01_435</t>
  </si>
  <si>
    <t>pi_02_435</t>
  </si>
  <si>
    <t>pi_03_435</t>
  </si>
  <si>
    <t>pi_04_435</t>
  </si>
  <si>
    <t>pi_05_435</t>
  </si>
  <si>
    <t>pi_06_435</t>
  </si>
  <si>
    <t>pi_07_435</t>
  </si>
  <si>
    <t>pi_08_435</t>
  </si>
  <si>
    <t>pi_09_435</t>
  </si>
  <si>
    <t>pi_10_435</t>
  </si>
  <si>
    <t>pi_co_435</t>
  </si>
  <si>
    <t>pi_01_436</t>
  </si>
  <si>
    <t>pi_02_436</t>
  </si>
  <si>
    <t>pi_03_436</t>
  </si>
  <si>
    <t>pi_04_436</t>
  </si>
  <si>
    <t>pi_05_436</t>
  </si>
  <si>
    <t>pi_06_436</t>
  </si>
  <si>
    <t>pi_07_436</t>
  </si>
  <si>
    <t>pi_08_436</t>
  </si>
  <si>
    <t>pi_09_436</t>
  </si>
  <si>
    <t>pi_10_436</t>
  </si>
  <si>
    <t>pi_co_436</t>
  </si>
  <si>
    <t>pi_01_437</t>
  </si>
  <si>
    <t>pi_02_437</t>
  </si>
  <si>
    <t>pi_03_437</t>
  </si>
  <si>
    <t>pi_04_437</t>
  </si>
  <si>
    <t>pi_05_437</t>
  </si>
  <si>
    <t>pi_06_437</t>
  </si>
  <si>
    <t>pi_07_437</t>
  </si>
  <si>
    <t>pi_08_437</t>
  </si>
  <si>
    <t>pi_09_437</t>
  </si>
  <si>
    <t>pi_10_437</t>
  </si>
  <si>
    <t>pi_co_437</t>
  </si>
  <si>
    <t>pi_01_438</t>
  </si>
  <si>
    <t>pi_02_438</t>
  </si>
  <si>
    <t>pi_03_438</t>
  </si>
  <si>
    <t>pi_04_438</t>
  </si>
  <si>
    <t>pi_05_438</t>
  </si>
  <si>
    <t>pi_06_438</t>
  </si>
  <si>
    <t>pi_07_438</t>
  </si>
  <si>
    <t>pi_08_438</t>
  </si>
  <si>
    <t>pi_09_438</t>
  </si>
  <si>
    <t>pi_10_438</t>
  </si>
  <si>
    <t>pi_co_438</t>
  </si>
  <si>
    <t>pi_01_439</t>
  </si>
  <si>
    <t>pi_02_439</t>
  </si>
  <si>
    <t>pi_03_439</t>
  </si>
  <si>
    <t>pi_04_439</t>
  </si>
  <si>
    <t>pi_05_439</t>
  </si>
  <si>
    <t>pi_06_439</t>
  </si>
  <si>
    <t>pi_07_439</t>
  </si>
  <si>
    <t>pi_08_439</t>
  </si>
  <si>
    <t>pi_09_439</t>
  </si>
  <si>
    <t>pi_10_439</t>
  </si>
  <si>
    <t>pi_co_439</t>
  </si>
  <si>
    <t>pi_01_440</t>
  </si>
  <si>
    <t>pi_02_440</t>
  </si>
  <si>
    <t>pi_03_440</t>
  </si>
  <si>
    <t>pi_04_440</t>
  </si>
  <si>
    <t>pi_05_440</t>
  </si>
  <si>
    <t>pi_06_440</t>
  </si>
  <si>
    <t>pi_07_440</t>
  </si>
  <si>
    <t>pi_08_440</t>
  </si>
  <si>
    <t>pi_09_440</t>
  </si>
  <si>
    <t>pi_10_440</t>
  </si>
  <si>
    <t>pi_co_440</t>
  </si>
  <si>
    <t>pi_01_441</t>
  </si>
  <si>
    <t>pi_02_441</t>
  </si>
  <si>
    <t>pi_03_441</t>
  </si>
  <si>
    <t>pi_04_441</t>
  </si>
  <si>
    <t>pi_05_441</t>
  </si>
  <si>
    <t>pi_06_441</t>
  </si>
  <si>
    <t>pi_07_441</t>
  </si>
  <si>
    <t>pi_08_441</t>
  </si>
  <si>
    <t>pi_09_441</t>
  </si>
  <si>
    <t>pi_10_441</t>
  </si>
  <si>
    <t>pi_co_441</t>
  </si>
  <si>
    <t>pi_01_442</t>
  </si>
  <si>
    <t>pi_02_442</t>
  </si>
  <si>
    <t>pi_03_442</t>
  </si>
  <si>
    <t>pi_04_442</t>
  </si>
  <si>
    <t>pi_05_442</t>
  </si>
  <si>
    <t>pi_06_442</t>
  </si>
  <si>
    <t>pi_07_442</t>
  </si>
  <si>
    <t>pi_08_442</t>
  </si>
  <si>
    <t>pi_09_442</t>
  </si>
  <si>
    <t>pi_10_442</t>
  </si>
  <si>
    <t>pi_co_442</t>
  </si>
  <si>
    <t>pi_01_443</t>
  </si>
  <si>
    <t>pi_02_443</t>
  </si>
  <si>
    <t>pi_03_443</t>
  </si>
  <si>
    <t>pi_04_443</t>
  </si>
  <si>
    <t>pi_05_443</t>
  </si>
  <si>
    <t>pi_06_443</t>
  </si>
  <si>
    <t>pi_07_443</t>
  </si>
  <si>
    <t>pi_08_443</t>
  </si>
  <si>
    <t>pi_09_443</t>
  </si>
  <si>
    <t>pi_10_443</t>
  </si>
  <si>
    <t>pi_co_443</t>
  </si>
  <si>
    <t>pi_01_444</t>
  </si>
  <si>
    <t>pi_02_444</t>
  </si>
  <si>
    <t>pi_03_444</t>
  </si>
  <si>
    <t>pi_04_444</t>
  </si>
  <si>
    <t>pi_05_444</t>
  </si>
  <si>
    <t>pi_06_444</t>
  </si>
  <si>
    <t>pi_07_444</t>
  </si>
  <si>
    <t>pi_08_444</t>
  </si>
  <si>
    <t>pi_09_444</t>
  </si>
  <si>
    <t>pi_10_444</t>
  </si>
  <si>
    <t>pi_co_444</t>
  </si>
  <si>
    <t>pi_01_445</t>
  </si>
  <si>
    <t>pi_02_445</t>
  </si>
  <si>
    <t>pi_03_445</t>
  </si>
  <si>
    <t>pi_04_445</t>
  </si>
  <si>
    <t>pi_05_445</t>
  </si>
  <si>
    <t>pi_06_445</t>
  </si>
  <si>
    <t>pi_07_445</t>
  </si>
  <si>
    <t>pi_08_445</t>
  </si>
  <si>
    <t>pi_09_445</t>
  </si>
  <si>
    <t>pi_10_445</t>
  </si>
  <si>
    <t>pi_co_445</t>
  </si>
  <si>
    <t>pi_01_446</t>
  </si>
  <si>
    <t>pi_02_446</t>
  </si>
  <si>
    <t>pi_03_446</t>
  </si>
  <si>
    <t>pi_04_446</t>
  </si>
  <si>
    <t>pi_05_446</t>
  </si>
  <si>
    <t>pi_06_446</t>
  </si>
  <si>
    <t>pi_07_446</t>
  </si>
  <si>
    <t>pi_08_446</t>
  </si>
  <si>
    <t>pi_09_446</t>
  </si>
  <si>
    <t>pi_10_446</t>
  </si>
  <si>
    <t>pi_co_446</t>
  </si>
  <si>
    <t>pi_01_447</t>
  </si>
  <si>
    <t>pi_02_447</t>
  </si>
  <si>
    <t>pi_03_447</t>
  </si>
  <si>
    <t>pi_04_447</t>
  </si>
  <si>
    <t>pi_05_447</t>
  </si>
  <si>
    <t>pi_06_447</t>
  </si>
  <si>
    <t>pi_07_447</t>
  </si>
  <si>
    <t>pi_08_447</t>
  </si>
  <si>
    <t>pi_09_447</t>
  </si>
  <si>
    <t>pi_10_447</t>
  </si>
  <si>
    <t>pi_co_447</t>
  </si>
  <si>
    <t>pi_01_448</t>
  </si>
  <si>
    <t>pi_02_448</t>
  </si>
  <si>
    <t>pi_03_448</t>
  </si>
  <si>
    <t>pi_04_448</t>
  </si>
  <si>
    <t>pi_05_448</t>
  </si>
  <si>
    <t>pi_06_448</t>
  </si>
  <si>
    <t>pi_07_448</t>
  </si>
  <si>
    <t>pi_08_448</t>
  </si>
  <si>
    <t>pi_09_448</t>
  </si>
  <si>
    <t>pi_10_448</t>
  </si>
  <si>
    <t>pi_co_448</t>
  </si>
  <si>
    <t>pi_01_449</t>
  </si>
  <si>
    <t>pi_02_449</t>
  </si>
  <si>
    <t>pi_03_449</t>
  </si>
  <si>
    <t>pi_04_449</t>
  </si>
  <si>
    <t>pi_05_449</t>
  </si>
  <si>
    <t>pi_06_449</t>
  </si>
  <si>
    <t>pi_07_449</t>
  </si>
  <si>
    <t>pi_08_449</t>
  </si>
  <si>
    <t>pi_09_449</t>
  </si>
  <si>
    <t>pi_10_449</t>
  </si>
  <si>
    <t>pi_co_449</t>
  </si>
  <si>
    <t>pi_01_450</t>
  </si>
  <si>
    <t>pi_02_450</t>
  </si>
  <si>
    <t>pi_03_450</t>
  </si>
  <si>
    <t>pi_04_450</t>
  </si>
  <si>
    <t>pi_05_450</t>
  </si>
  <si>
    <t>pi_06_450</t>
  </si>
  <si>
    <t>pi_07_450</t>
  </si>
  <si>
    <t>pi_08_450</t>
  </si>
  <si>
    <t>pi_09_450</t>
  </si>
  <si>
    <t>pi_10_450</t>
  </si>
  <si>
    <t>pi_co_450</t>
  </si>
  <si>
    <t>pi_01_451</t>
  </si>
  <si>
    <t>pi_02_451</t>
  </si>
  <si>
    <t>pi_03_451</t>
  </si>
  <si>
    <t>pi_04_451</t>
  </si>
  <si>
    <t>pi_05_451</t>
  </si>
  <si>
    <t>pi_06_451</t>
  </si>
  <si>
    <t>pi_07_451</t>
  </si>
  <si>
    <t>pi_08_451</t>
  </si>
  <si>
    <t>pi_09_451</t>
  </si>
  <si>
    <t>pi_10_451</t>
  </si>
  <si>
    <t>pi_co_451</t>
  </si>
  <si>
    <t>pi_01_452</t>
  </si>
  <si>
    <t>pi_02_452</t>
  </si>
  <si>
    <t>pi_03_452</t>
  </si>
  <si>
    <t>pi_04_452</t>
  </si>
  <si>
    <t>pi_05_452</t>
  </si>
  <si>
    <t>pi_06_452</t>
  </si>
  <si>
    <t>pi_07_452</t>
  </si>
  <si>
    <t>pi_08_452</t>
  </si>
  <si>
    <t>pi_09_452</t>
  </si>
  <si>
    <t>pi_10_452</t>
  </si>
  <si>
    <t>pi_co_452</t>
  </si>
  <si>
    <t>pi_01_453</t>
  </si>
  <si>
    <t>pi_02_453</t>
  </si>
  <si>
    <t>pi_03_453</t>
  </si>
  <si>
    <t>pi_04_453</t>
  </si>
  <si>
    <t>pi_05_453</t>
  </si>
  <si>
    <t>pi_06_453</t>
  </si>
  <si>
    <t>pi_07_453</t>
  </si>
  <si>
    <t>pi_08_453</t>
  </si>
  <si>
    <t>pi_09_453</t>
  </si>
  <si>
    <t>pi_10_453</t>
  </si>
  <si>
    <t>pi_co_453</t>
  </si>
  <si>
    <t>pi_01_454</t>
  </si>
  <si>
    <t>pi_02_454</t>
  </si>
  <si>
    <t>pi_03_454</t>
  </si>
  <si>
    <t>pi_04_454</t>
  </si>
  <si>
    <t>pi_05_454</t>
  </si>
  <si>
    <t>pi_06_454</t>
  </si>
  <si>
    <t>pi_07_454</t>
  </si>
  <si>
    <t>pi_08_454</t>
  </si>
  <si>
    <t>pi_09_454</t>
  </si>
  <si>
    <t>pi_10_454</t>
  </si>
  <si>
    <t>pi_co_454</t>
  </si>
  <si>
    <t>pi_01_455</t>
  </si>
  <si>
    <t>pi_02_455</t>
  </si>
  <si>
    <t>pi_03_455</t>
  </si>
  <si>
    <t>pi_04_455</t>
  </si>
  <si>
    <t>pi_05_455</t>
  </si>
  <si>
    <t>pi_06_455</t>
  </si>
  <si>
    <t>pi_07_455</t>
  </si>
  <si>
    <t>pi_08_455</t>
  </si>
  <si>
    <t>pi_09_455</t>
  </si>
  <si>
    <t>pi_10_455</t>
  </si>
  <si>
    <t>pi_co_455</t>
  </si>
  <si>
    <t>pi_01_456</t>
  </si>
  <si>
    <t>pi_02_456</t>
  </si>
  <si>
    <t>pi_03_456</t>
  </si>
  <si>
    <t>pi_04_456</t>
  </si>
  <si>
    <t>pi_05_456</t>
  </si>
  <si>
    <t>pi_06_456</t>
  </si>
  <si>
    <t>pi_07_456</t>
  </si>
  <si>
    <t>pi_08_456</t>
  </si>
  <si>
    <t>pi_09_456</t>
  </si>
  <si>
    <t>pi_10_456</t>
  </si>
  <si>
    <t>pi_co_456</t>
  </si>
  <si>
    <t>pi_01_457</t>
  </si>
  <si>
    <t>pi_02_457</t>
  </si>
  <si>
    <t>pi_03_457</t>
  </si>
  <si>
    <t>pi_04_457</t>
  </si>
  <si>
    <t>pi_05_457</t>
  </si>
  <si>
    <t>pi_06_457</t>
  </si>
  <si>
    <t>pi_07_457</t>
  </si>
  <si>
    <t>pi_08_457</t>
  </si>
  <si>
    <t>pi_09_457</t>
  </si>
  <si>
    <t>pi_10_457</t>
  </si>
  <si>
    <t>pi_co_457</t>
  </si>
  <si>
    <t>pi_01_458</t>
  </si>
  <si>
    <t>pi_02_458</t>
  </si>
  <si>
    <t>pi_03_458</t>
  </si>
  <si>
    <t>pi_04_458</t>
  </si>
  <si>
    <t>pi_05_458</t>
  </si>
  <si>
    <t>pi_06_458</t>
  </si>
  <si>
    <t>pi_07_458</t>
  </si>
  <si>
    <t>pi_08_458</t>
  </si>
  <si>
    <t>pi_09_458</t>
  </si>
  <si>
    <t>pi_10_458</t>
  </si>
  <si>
    <t>pi_co_458</t>
  </si>
  <si>
    <t>pi_01_459</t>
  </si>
  <si>
    <t>pi_02_459</t>
  </si>
  <si>
    <t>pi_03_459</t>
  </si>
  <si>
    <t>pi_04_459</t>
  </si>
  <si>
    <t>pi_05_459</t>
  </si>
  <si>
    <t>pi_06_459</t>
  </si>
  <si>
    <t>pi_07_459</t>
  </si>
  <si>
    <t>pi_08_459</t>
  </si>
  <si>
    <t>pi_09_459</t>
  </si>
  <si>
    <t>pi_10_459</t>
  </si>
  <si>
    <t>pi_co_459</t>
  </si>
  <si>
    <t>pi_01_460</t>
  </si>
  <si>
    <t>pi_02_460</t>
  </si>
  <si>
    <t>pi_03_460</t>
  </si>
  <si>
    <t>pi_04_460</t>
  </si>
  <si>
    <t>pi_05_460</t>
  </si>
  <si>
    <t>pi_06_460</t>
  </si>
  <si>
    <t>pi_07_460</t>
  </si>
  <si>
    <t>pi_08_460</t>
  </si>
  <si>
    <t>pi_09_460</t>
  </si>
  <si>
    <t>pi_10_460</t>
  </si>
  <si>
    <t>pi_co_460</t>
  </si>
  <si>
    <t>pi_01_461</t>
  </si>
  <si>
    <t>pi_02_461</t>
  </si>
  <si>
    <t>pi_03_461</t>
  </si>
  <si>
    <t>pi_04_461</t>
  </si>
  <si>
    <t>pi_05_461</t>
  </si>
  <si>
    <t>pi_06_461</t>
  </si>
  <si>
    <t>pi_07_461</t>
  </si>
  <si>
    <t>pi_08_461</t>
  </si>
  <si>
    <t>pi_09_461</t>
  </si>
  <si>
    <t>pi_10_461</t>
  </si>
  <si>
    <t>pi_co_461</t>
  </si>
  <si>
    <t>pi_01_462</t>
  </si>
  <si>
    <t>pi_02_462</t>
  </si>
  <si>
    <t>pi_03_462</t>
  </si>
  <si>
    <t>pi_04_462</t>
  </si>
  <si>
    <t>pi_05_462</t>
  </si>
  <si>
    <t>pi_06_462</t>
  </si>
  <si>
    <t>pi_07_462</t>
  </si>
  <si>
    <t>pi_08_462</t>
  </si>
  <si>
    <t>pi_09_462</t>
  </si>
  <si>
    <t>pi_10_462</t>
  </si>
  <si>
    <t>pi_co_462</t>
  </si>
  <si>
    <t>pi_01_463</t>
  </si>
  <si>
    <t>pi_02_463</t>
  </si>
  <si>
    <t>pi_03_463</t>
  </si>
  <si>
    <t>pi_04_463</t>
  </si>
  <si>
    <t>pi_05_463</t>
  </si>
  <si>
    <t>pi_06_463</t>
  </si>
  <si>
    <t>pi_07_463</t>
  </si>
  <si>
    <t>pi_08_463</t>
  </si>
  <si>
    <t>pi_09_463</t>
  </si>
  <si>
    <t>pi_10_463</t>
  </si>
  <si>
    <t>pi_co_463</t>
  </si>
  <si>
    <t>pi_01_464</t>
  </si>
  <si>
    <t>pi_02_464</t>
  </si>
  <si>
    <t>pi_03_464</t>
  </si>
  <si>
    <t>pi_04_464</t>
  </si>
  <si>
    <t>pi_05_464</t>
  </si>
  <si>
    <t>pi_06_464</t>
  </si>
  <si>
    <t>pi_07_464</t>
  </si>
  <si>
    <t>pi_08_464</t>
  </si>
  <si>
    <t>pi_09_464</t>
  </si>
  <si>
    <t>pi_10_464</t>
  </si>
  <si>
    <t>pi_co_464</t>
  </si>
  <si>
    <t>pi_01_465</t>
  </si>
  <si>
    <t>pi_02_465</t>
  </si>
  <si>
    <t>pi_03_465</t>
  </si>
  <si>
    <t>pi_04_465</t>
  </si>
  <si>
    <t>pi_05_465</t>
  </si>
  <si>
    <t>pi_06_465</t>
  </si>
  <si>
    <t>pi_07_465</t>
  </si>
  <si>
    <t>pi_08_465</t>
  </si>
  <si>
    <t>pi_09_465</t>
  </si>
  <si>
    <t>pi_10_465</t>
  </si>
  <si>
    <t>pi_co_465</t>
  </si>
  <si>
    <t>pi_01_466</t>
  </si>
  <si>
    <t>pi_02_466</t>
  </si>
  <si>
    <t>pi_03_466</t>
  </si>
  <si>
    <t>pi_04_466</t>
  </si>
  <si>
    <t>pi_05_466</t>
  </si>
  <si>
    <t>pi_06_466</t>
  </si>
  <si>
    <t>pi_07_466</t>
  </si>
  <si>
    <t>pi_08_466</t>
  </si>
  <si>
    <t>pi_09_466</t>
  </si>
  <si>
    <t>pi_10_466</t>
  </si>
  <si>
    <t>pi_co_466</t>
  </si>
  <si>
    <t>pi_01_467</t>
  </si>
  <si>
    <t>pi_02_467</t>
  </si>
  <si>
    <t>pi_03_467</t>
  </si>
  <si>
    <t>pi_04_467</t>
  </si>
  <si>
    <t>pi_05_467</t>
  </si>
  <si>
    <t>pi_06_467</t>
  </si>
  <si>
    <t>pi_07_467</t>
  </si>
  <si>
    <t>pi_08_467</t>
  </si>
  <si>
    <t>pi_09_467</t>
  </si>
  <si>
    <t>pi_10_467</t>
  </si>
  <si>
    <t>pi_co_467</t>
  </si>
  <si>
    <t>pi_01_468</t>
  </si>
  <si>
    <t>pi_02_468</t>
  </si>
  <si>
    <t>pi_03_468</t>
  </si>
  <si>
    <t>pi_04_468</t>
  </si>
  <si>
    <t>pi_05_468</t>
  </si>
  <si>
    <t>pi_06_468</t>
  </si>
  <si>
    <t>pi_07_468</t>
  </si>
  <si>
    <t>pi_08_468</t>
  </si>
  <si>
    <t>pi_09_468</t>
  </si>
  <si>
    <t>pi_10_468</t>
  </si>
  <si>
    <t>pi_co_468</t>
  </si>
  <si>
    <t>pi_01_469</t>
  </si>
  <si>
    <t>pi_02_469</t>
  </si>
  <si>
    <t>pi_03_469</t>
  </si>
  <si>
    <t>pi_04_469</t>
  </si>
  <si>
    <t>pi_05_469</t>
  </si>
  <si>
    <t>pi_06_469</t>
  </si>
  <si>
    <t>pi_07_469</t>
  </si>
  <si>
    <t>pi_08_469</t>
  </si>
  <si>
    <t>pi_09_469</t>
  </si>
  <si>
    <t>pi_10_469</t>
  </si>
  <si>
    <t>pi_co_469</t>
  </si>
  <si>
    <t>pi_01_470</t>
  </si>
  <si>
    <t>pi_02_470</t>
  </si>
  <si>
    <t>pi_03_470</t>
  </si>
  <si>
    <t>pi_04_470</t>
  </si>
  <si>
    <t>pi_05_470</t>
  </si>
  <si>
    <t>pi_06_470</t>
  </si>
  <si>
    <t>pi_07_470</t>
  </si>
  <si>
    <t>pi_08_470</t>
  </si>
  <si>
    <t>pi_09_470</t>
  </si>
  <si>
    <t>pi_10_470</t>
  </si>
  <si>
    <t>pi_co_470</t>
  </si>
  <si>
    <t>pi_01_471</t>
  </si>
  <si>
    <t>pi_02_471</t>
  </si>
  <si>
    <t>pi_03_471</t>
  </si>
  <si>
    <t>pi_04_471</t>
  </si>
  <si>
    <t>pi_05_471</t>
  </si>
  <si>
    <t>pi_06_471</t>
  </si>
  <si>
    <t>pi_07_471</t>
  </si>
  <si>
    <t>pi_08_471</t>
  </si>
  <si>
    <t>pi_09_471</t>
  </si>
  <si>
    <t>pi_10_471</t>
  </si>
  <si>
    <t>pi_co_471</t>
  </si>
  <si>
    <t>pi_01_472</t>
  </si>
  <si>
    <t>pi_02_472</t>
  </si>
  <si>
    <t>pi_03_472</t>
  </si>
  <si>
    <t>pi_04_472</t>
  </si>
  <si>
    <t>pi_05_472</t>
  </si>
  <si>
    <t>pi_06_472</t>
  </si>
  <si>
    <t>pi_07_472</t>
  </si>
  <si>
    <t>pi_08_472</t>
  </si>
  <si>
    <t>pi_09_472</t>
  </si>
  <si>
    <t>pi_10_472</t>
  </si>
  <si>
    <t>pi_co_472</t>
  </si>
  <si>
    <t>pi_01_473</t>
  </si>
  <si>
    <t>pi_02_473</t>
  </si>
  <si>
    <t>pi_03_473</t>
  </si>
  <si>
    <t>pi_04_473</t>
  </si>
  <si>
    <t>pi_05_473</t>
  </si>
  <si>
    <t>pi_06_473</t>
  </si>
  <si>
    <t>pi_07_473</t>
  </si>
  <si>
    <t>pi_08_473</t>
  </si>
  <si>
    <t>pi_09_473</t>
  </si>
  <si>
    <t>pi_10_473</t>
  </si>
  <si>
    <t>pi_co_473</t>
  </si>
  <si>
    <t>pi_01_474</t>
  </si>
  <si>
    <t>pi_02_474</t>
  </si>
  <si>
    <t>pi_03_474</t>
  </si>
  <si>
    <t>pi_04_474</t>
  </si>
  <si>
    <t>pi_05_474</t>
  </si>
  <si>
    <t>pi_06_474</t>
  </si>
  <si>
    <t>pi_07_474</t>
  </si>
  <si>
    <t>pi_08_474</t>
  </si>
  <si>
    <t>pi_09_474</t>
  </si>
  <si>
    <t>pi_10_474</t>
  </si>
  <si>
    <t>pi_co_474</t>
  </si>
  <si>
    <t>pi_01_475</t>
  </si>
  <si>
    <t>pi_02_475</t>
  </si>
  <si>
    <t>pi_03_475</t>
  </si>
  <si>
    <t>pi_04_475</t>
  </si>
  <si>
    <t>pi_05_475</t>
  </si>
  <si>
    <t>pi_06_475</t>
  </si>
  <si>
    <t>pi_07_475</t>
  </si>
  <si>
    <t>pi_08_475</t>
  </si>
  <si>
    <t>pi_09_475</t>
  </si>
  <si>
    <t>pi_10_475</t>
  </si>
  <si>
    <t>pi_co_475</t>
  </si>
  <si>
    <t>pi_01_476</t>
  </si>
  <si>
    <t>pi_02_476</t>
  </si>
  <si>
    <t>pi_03_476</t>
  </si>
  <si>
    <t>pi_04_476</t>
  </si>
  <si>
    <t>pi_05_476</t>
  </si>
  <si>
    <t>pi_06_476</t>
  </si>
  <si>
    <t>pi_07_476</t>
  </si>
  <si>
    <t>pi_08_476</t>
  </si>
  <si>
    <t>pi_09_476</t>
  </si>
  <si>
    <t>pi_10_476</t>
  </si>
  <si>
    <t>pi_co_476</t>
  </si>
  <si>
    <t>pi_01_477</t>
  </si>
  <si>
    <t>pi_02_477</t>
  </si>
  <si>
    <t>pi_03_477</t>
  </si>
  <si>
    <t>pi_04_477</t>
  </si>
  <si>
    <t>pi_05_477</t>
  </si>
  <si>
    <t>pi_06_477</t>
  </si>
  <si>
    <t>pi_07_477</t>
  </si>
  <si>
    <t>pi_08_477</t>
  </si>
  <si>
    <t>pi_09_477</t>
  </si>
  <si>
    <t>pi_10_477</t>
  </si>
  <si>
    <t>pi_co_477</t>
  </si>
  <si>
    <t>pi_01_478</t>
  </si>
  <si>
    <t>pi_02_478</t>
  </si>
  <si>
    <t>pi_03_478</t>
  </si>
  <si>
    <t>pi_04_478</t>
  </si>
  <si>
    <t>pi_05_478</t>
  </si>
  <si>
    <t>pi_06_478</t>
  </si>
  <si>
    <t>pi_07_478</t>
  </si>
  <si>
    <t>pi_08_478</t>
  </si>
  <si>
    <t>pi_09_478</t>
  </si>
  <si>
    <t>pi_10_478</t>
  </si>
  <si>
    <t>pi_co_478</t>
  </si>
  <si>
    <t>pi_01_479</t>
  </si>
  <si>
    <t>pi_02_479</t>
  </si>
  <si>
    <t>pi_03_479</t>
  </si>
  <si>
    <t>pi_04_479</t>
  </si>
  <si>
    <t>pi_05_479</t>
  </si>
  <si>
    <t>pi_06_479</t>
  </si>
  <si>
    <t>pi_07_479</t>
  </si>
  <si>
    <t>pi_08_479</t>
  </si>
  <si>
    <t>pi_09_479</t>
  </si>
  <si>
    <t>pi_10_479</t>
  </si>
  <si>
    <t>pi_co_479</t>
  </si>
  <si>
    <t>pi_01_480</t>
  </si>
  <si>
    <t>pi_02_480</t>
  </si>
  <si>
    <t>pi_03_480</t>
  </si>
  <si>
    <t>pi_04_480</t>
  </si>
  <si>
    <t>pi_05_480</t>
  </si>
  <si>
    <t>pi_06_480</t>
  </si>
  <si>
    <t>pi_07_480</t>
  </si>
  <si>
    <t>pi_08_480</t>
  </si>
  <si>
    <t>pi_09_480</t>
  </si>
  <si>
    <t>pi_10_480</t>
  </si>
  <si>
    <t>pi_co_480</t>
  </si>
  <si>
    <t>pi_01_481</t>
  </si>
  <si>
    <t>pi_02_481</t>
  </si>
  <si>
    <t>pi_03_481</t>
  </si>
  <si>
    <t>pi_04_481</t>
  </si>
  <si>
    <t>pi_05_481</t>
  </si>
  <si>
    <t>pi_06_481</t>
  </si>
  <si>
    <t>pi_07_481</t>
  </si>
  <si>
    <t>pi_08_481</t>
  </si>
  <si>
    <t>pi_09_481</t>
  </si>
  <si>
    <t>pi_10_481</t>
  </si>
  <si>
    <t>pi_co_481</t>
  </si>
  <si>
    <t>pi_01_482</t>
  </si>
  <si>
    <t>pi_02_482</t>
  </si>
  <si>
    <t>pi_03_482</t>
  </si>
  <si>
    <t>pi_04_482</t>
  </si>
  <si>
    <t>pi_05_482</t>
  </si>
  <si>
    <t>pi_06_482</t>
  </si>
  <si>
    <t>pi_07_482</t>
  </si>
  <si>
    <t>pi_08_482</t>
  </si>
  <si>
    <t>pi_09_482</t>
  </si>
  <si>
    <t>pi_10_482</t>
  </si>
  <si>
    <t>pi_co_482</t>
  </si>
  <si>
    <t>pi_01_483</t>
  </si>
  <si>
    <t>pi_02_483</t>
  </si>
  <si>
    <t>pi_03_483</t>
  </si>
  <si>
    <t>pi_04_483</t>
  </si>
  <si>
    <t>pi_05_483</t>
  </si>
  <si>
    <t>pi_06_483</t>
  </si>
  <si>
    <t>pi_07_483</t>
  </si>
  <si>
    <t>pi_08_483</t>
  </si>
  <si>
    <t>pi_09_483</t>
  </si>
  <si>
    <t>pi_10_483</t>
  </si>
  <si>
    <t>pi_co_483</t>
  </si>
  <si>
    <t>pi_01_484</t>
  </si>
  <si>
    <t>pi_02_484</t>
  </si>
  <si>
    <t>pi_03_484</t>
  </si>
  <si>
    <t>pi_04_484</t>
  </si>
  <si>
    <t>pi_05_484</t>
  </si>
  <si>
    <t>pi_06_484</t>
  </si>
  <si>
    <t>pi_07_484</t>
  </si>
  <si>
    <t>pi_08_484</t>
  </si>
  <si>
    <t>pi_09_484</t>
  </si>
  <si>
    <t>pi_10_484</t>
  </si>
  <si>
    <t>pi_co_484</t>
  </si>
  <si>
    <t>pi_01_485</t>
  </si>
  <si>
    <t>pi_02_485</t>
  </si>
  <si>
    <t>pi_03_485</t>
  </si>
  <si>
    <t>pi_04_485</t>
  </si>
  <si>
    <t>pi_05_485</t>
  </si>
  <si>
    <t>pi_06_485</t>
  </si>
  <si>
    <t>pi_07_485</t>
  </si>
  <si>
    <t>pi_08_485</t>
  </si>
  <si>
    <t>pi_09_485</t>
  </si>
  <si>
    <t>pi_10_485</t>
  </si>
  <si>
    <t>pi_co_485</t>
  </si>
  <si>
    <t>pi_01_486</t>
  </si>
  <si>
    <t>pi_02_486</t>
  </si>
  <si>
    <t>pi_03_486</t>
  </si>
  <si>
    <t>pi_04_486</t>
  </si>
  <si>
    <t>pi_05_486</t>
  </si>
  <si>
    <t>pi_06_486</t>
  </si>
  <si>
    <t>pi_07_486</t>
  </si>
  <si>
    <t>pi_08_486</t>
  </si>
  <si>
    <t>pi_09_486</t>
  </si>
  <si>
    <t>pi_10_486</t>
  </si>
  <si>
    <t>pi_co_486</t>
  </si>
  <si>
    <t>pi_01_487</t>
  </si>
  <si>
    <t>pi_02_487</t>
  </si>
  <si>
    <t>pi_03_487</t>
  </si>
  <si>
    <t>pi_04_487</t>
  </si>
  <si>
    <t>pi_05_487</t>
  </si>
  <si>
    <t>pi_06_487</t>
  </si>
  <si>
    <t>pi_07_487</t>
  </si>
  <si>
    <t>pi_08_487</t>
  </si>
  <si>
    <t>pi_09_487</t>
  </si>
  <si>
    <t>pi_10_487</t>
  </si>
  <si>
    <t>pi_co_487</t>
  </si>
  <si>
    <t>pi_01_488</t>
  </si>
  <si>
    <t>pi_02_488</t>
  </si>
  <si>
    <t>pi_03_488</t>
  </si>
  <si>
    <t>pi_04_488</t>
  </si>
  <si>
    <t>pi_05_488</t>
  </si>
  <si>
    <t>pi_06_488</t>
  </si>
  <si>
    <t>pi_07_488</t>
  </si>
  <si>
    <t>pi_08_488</t>
  </si>
  <si>
    <t>pi_09_488</t>
  </si>
  <si>
    <t>pi_10_488</t>
  </si>
  <si>
    <t>pi_co_488</t>
  </si>
  <si>
    <t>pi_01_489</t>
  </si>
  <si>
    <t>pi_02_489</t>
  </si>
  <si>
    <t>pi_03_489</t>
  </si>
  <si>
    <t>pi_04_489</t>
  </si>
  <si>
    <t>pi_05_489</t>
  </si>
  <si>
    <t>pi_06_489</t>
  </si>
  <si>
    <t>pi_07_489</t>
  </si>
  <si>
    <t>pi_08_489</t>
  </si>
  <si>
    <t>pi_09_489</t>
  </si>
  <si>
    <t>pi_10_489</t>
  </si>
  <si>
    <t>pi_co_489</t>
  </si>
  <si>
    <t>pi_01_490</t>
  </si>
  <si>
    <t>pi_02_490</t>
  </si>
  <si>
    <t>pi_03_490</t>
  </si>
  <si>
    <t>pi_04_490</t>
  </si>
  <si>
    <t>pi_05_490</t>
  </si>
  <si>
    <t>pi_06_490</t>
  </si>
  <si>
    <t>pi_07_490</t>
  </si>
  <si>
    <t>pi_08_490</t>
  </si>
  <si>
    <t>pi_09_490</t>
  </si>
  <si>
    <t>pi_10_490</t>
  </si>
  <si>
    <t>pi_co_490</t>
  </si>
  <si>
    <t>pi_01_491</t>
  </si>
  <si>
    <t>pi_02_491</t>
  </si>
  <si>
    <t>pi_03_491</t>
  </si>
  <si>
    <t>pi_04_491</t>
  </si>
  <si>
    <t>pi_05_491</t>
  </si>
  <si>
    <t>pi_06_491</t>
  </si>
  <si>
    <t>pi_07_491</t>
  </si>
  <si>
    <t>pi_08_491</t>
  </si>
  <si>
    <t>pi_09_491</t>
  </si>
  <si>
    <t>pi_10_491</t>
  </si>
  <si>
    <t>pi_co_491</t>
  </si>
  <si>
    <t>pi_01_492</t>
  </si>
  <si>
    <t>pi_02_492</t>
  </si>
  <si>
    <t>pi_03_492</t>
  </si>
  <si>
    <t>pi_04_492</t>
  </si>
  <si>
    <t>pi_05_492</t>
  </si>
  <si>
    <t>pi_06_492</t>
  </si>
  <si>
    <t>pi_07_492</t>
  </si>
  <si>
    <t>pi_08_492</t>
  </si>
  <si>
    <t>pi_09_492</t>
  </si>
  <si>
    <t>pi_10_492</t>
  </si>
  <si>
    <t>pi_co_492</t>
  </si>
  <si>
    <t>pi_01_493</t>
  </si>
  <si>
    <t>pi_02_493</t>
  </si>
  <si>
    <t>pi_03_493</t>
  </si>
  <si>
    <t>pi_04_493</t>
  </si>
  <si>
    <t>pi_05_493</t>
  </si>
  <si>
    <t>pi_06_493</t>
  </si>
  <si>
    <t>pi_07_493</t>
  </si>
  <si>
    <t>pi_08_493</t>
  </si>
  <si>
    <t>pi_09_493</t>
  </si>
  <si>
    <t>pi_10_493</t>
  </si>
  <si>
    <t>pi_co_493</t>
  </si>
  <si>
    <t>pi_01_494</t>
  </si>
  <si>
    <t>pi_02_494</t>
  </si>
  <si>
    <t>pi_03_494</t>
  </si>
  <si>
    <t>pi_04_494</t>
  </si>
  <si>
    <t>pi_05_494</t>
  </si>
  <si>
    <t>pi_06_494</t>
  </si>
  <si>
    <t>pi_07_494</t>
  </si>
  <si>
    <t>pi_08_494</t>
  </si>
  <si>
    <t>pi_09_494</t>
  </si>
  <si>
    <t>pi_10_494</t>
  </si>
  <si>
    <t>pi_co_494</t>
  </si>
  <si>
    <t>pi_01_495</t>
  </si>
  <si>
    <t>pi_02_495</t>
  </si>
  <si>
    <t>pi_03_495</t>
  </si>
  <si>
    <t>pi_04_495</t>
  </si>
  <si>
    <t>pi_05_495</t>
  </si>
  <si>
    <t>pi_06_495</t>
  </si>
  <si>
    <t>pi_07_495</t>
  </si>
  <si>
    <t>pi_08_495</t>
  </si>
  <si>
    <t>pi_09_495</t>
  </si>
  <si>
    <t>pi_10_495</t>
  </si>
  <si>
    <t>pi_co_495</t>
  </si>
  <si>
    <t>pi_01_496</t>
  </si>
  <si>
    <t>pi_02_496</t>
  </si>
  <si>
    <t>pi_03_496</t>
  </si>
  <si>
    <t>pi_04_496</t>
  </si>
  <si>
    <t>pi_05_496</t>
  </si>
  <si>
    <t>pi_06_496</t>
  </si>
  <si>
    <t>pi_07_496</t>
  </si>
  <si>
    <t>pi_08_496</t>
  </si>
  <si>
    <t>pi_09_496</t>
  </si>
  <si>
    <t>pi_10_496</t>
  </si>
  <si>
    <t>pi_co_496</t>
  </si>
  <si>
    <t>pi_01_497</t>
  </si>
  <si>
    <t>pi_02_497</t>
  </si>
  <si>
    <t>pi_03_497</t>
  </si>
  <si>
    <t>pi_04_497</t>
  </si>
  <si>
    <t>pi_05_497</t>
  </si>
  <si>
    <t>pi_06_497</t>
  </si>
  <si>
    <t>pi_07_497</t>
  </si>
  <si>
    <t>pi_08_497</t>
  </si>
  <si>
    <t>pi_09_497</t>
  </si>
  <si>
    <t>pi_10_497</t>
  </si>
  <si>
    <t>pi_co_497</t>
  </si>
  <si>
    <t>pi_01_498</t>
  </si>
  <si>
    <t>pi_02_498</t>
  </si>
  <si>
    <t>pi_03_498</t>
  </si>
  <si>
    <t>pi_04_498</t>
  </si>
  <si>
    <t>pi_05_498</t>
  </si>
  <si>
    <t>pi_06_498</t>
  </si>
  <si>
    <t>pi_07_498</t>
  </si>
  <si>
    <t>pi_08_498</t>
  </si>
  <si>
    <t>pi_09_498</t>
  </si>
  <si>
    <t>pi_10_498</t>
  </si>
  <si>
    <t>pi_co_498</t>
  </si>
  <si>
    <t>pi_01_499</t>
  </si>
  <si>
    <t>pi_02_499</t>
  </si>
  <si>
    <t>pi_03_499</t>
  </si>
  <si>
    <t>pi_04_499</t>
  </si>
  <si>
    <t>pi_05_499</t>
  </si>
  <si>
    <t>pi_06_499</t>
  </si>
  <si>
    <t>pi_07_499</t>
  </si>
  <si>
    <t>pi_08_499</t>
  </si>
  <si>
    <t>pi_09_499</t>
  </si>
  <si>
    <t>pi_10_499</t>
  </si>
  <si>
    <t>pi_co_499</t>
  </si>
  <si>
    <t>pi_01_500</t>
  </si>
  <si>
    <t>pi_02_500</t>
  </si>
  <si>
    <t>pi_03_500</t>
  </si>
  <si>
    <t>pi_04_500</t>
  </si>
  <si>
    <t>pi_05_500</t>
  </si>
  <si>
    <t>pi_06_500</t>
  </si>
  <si>
    <t>pi_07_500</t>
  </si>
  <si>
    <t>pi_08_500</t>
  </si>
  <si>
    <t>pi_09_500</t>
  </si>
  <si>
    <t>pi_10_500</t>
  </si>
  <si>
    <t>pi_co_500</t>
  </si>
  <si>
    <r>
      <t xml:space="preserve">- Please include in </t>
    </r>
    <r>
      <rPr>
        <b/>
        <sz val="14"/>
        <rFont val="Calibri"/>
        <family val="2"/>
        <scheme val="minor"/>
      </rPr>
      <t>total administration, regulatory, investment and professional service charges</t>
    </r>
    <r>
      <rPr>
        <sz val="14"/>
        <rFont val="Calibri"/>
        <family val="2"/>
        <scheme val="minor"/>
      </rPr>
      <t xml:space="preserve"> both internal or 'in-house' costs </t>
    </r>
    <r>
      <rPr>
        <b/>
        <sz val="14"/>
        <rFont val="Calibri"/>
        <family val="2"/>
        <scheme val="minor"/>
      </rPr>
      <t>and</t>
    </r>
    <r>
      <rPr>
        <sz val="14"/>
        <rFont val="Calibri"/>
        <family val="2"/>
        <scheme val="minor"/>
      </rPr>
      <t xml:space="preserve"> amounts paid to external service providers. A breakdown is required in 'of which (1)'. Rows 12 and 13 should add to the total in row 10. If you only have data for one of these rows, the other can be calculated by subtraction; for instance, if the total in row 10 is 5 and you have entered 4 in Row 13, please calculate Row 12 as 5 minus 4 and enter 1 in Row 12.</t>
    </r>
  </si>
  <si>
    <t>-- A breakdown is required in 'of which (2)'. Rows 15 and 16 should add to the total in row 10. If you only have data for one of these rows, the other can be calculated by subtraction; for instance, if the total in row 10 is 5 and you have entered 2 in Row 16, please calculate Row 15 as 5 minus 2 and enter 3 in Row 15.</t>
  </si>
  <si>
    <t xml:space="preserve">If you believe that there are special circumstances that make it impossible for you to report as requested, you can ask for a review of your case by emailing us at surveys@ons.gov.uk quoting “FSPS – questions” in the subject line. You should provide a brief explanation of the reasons for your request. </t>
  </si>
  <si>
    <r>
      <t xml:space="preserve">- free-standing AVCs for which you act as a collector for insurers or other external providers (see guidance on AVCs in </t>
    </r>
    <r>
      <rPr>
        <b/>
        <sz val="14"/>
        <rFont val="Calibri"/>
        <family val="2"/>
        <scheme val="minor"/>
      </rPr>
      <t>Intro &amp; Guidance</t>
    </r>
    <r>
      <rPr>
        <sz val="14"/>
        <rFont val="Calibri"/>
        <family val="2"/>
        <scheme val="minor"/>
      </rPr>
      <t xml:space="preserve"> spreadsheet)</t>
    </r>
  </si>
  <si>
    <r>
      <t xml:space="preserve">- income from free-standing AVCs for which you act as a collector for insurers or other external providers (see guidance on AVCs in </t>
    </r>
    <r>
      <rPr>
        <b/>
        <sz val="14"/>
        <rFont val="Calibri"/>
        <family val="2"/>
        <scheme val="minor"/>
      </rPr>
      <t>Intro &amp; Guidance</t>
    </r>
    <r>
      <rPr>
        <sz val="14"/>
        <rFont val="Calibri"/>
        <family val="2"/>
        <scheme val="minor"/>
      </rPr>
      <t xml:space="preserve"> spreadsheet)</t>
    </r>
  </si>
  <si>
    <r>
      <t xml:space="preserve">- exclude from </t>
    </r>
    <r>
      <rPr>
        <b/>
        <sz val="14"/>
        <color theme="1"/>
        <rFont val="Calibri"/>
        <family val="2"/>
        <scheme val="minor"/>
      </rPr>
      <t>insurance policies</t>
    </r>
    <r>
      <rPr>
        <sz val="14"/>
        <color theme="1"/>
        <rFont val="Calibri"/>
        <family val="2"/>
        <scheme val="minor"/>
      </rPr>
      <t xml:space="preserve">: free-standing AVCs for which you act as a collector for insurers or other external providers (for AVCs definition, see </t>
    </r>
    <r>
      <rPr>
        <b/>
        <sz val="14"/>
        <color theme="1"/>
        <rFont val="Calibri"/>
        <family val="2"/>
        <scheme val="minor"/>
      </rPr>
      <t>Intro &amp; Guidance</t>
    </r>
    <r>
      <rPr>
        <sz val="14"/>
        <color theme="1"/>
        <rFont val="Calibri"/>
        <family val="2"/>
        <scheme val="minor"/>
      </rPr>
      <t>)</t>
    </r>
  </si>
  <si>
    <r>
      <t xml:space="preserve">- exclude from </t>
    </r>
    <r>
      <rPr>
        <b/>
        <sz val="14"/>
        <color theme="1"/>
        <rFont val="Calibri"/>
        <family val="2"/>
        <scheme val="minor"/>
      </rPr>
      <t>Insurance policies</t>
    </r>
    <r>
      <rPr>
        <sz val="14"/>
        <color theme="1"/>
        <rFont val="Calibri"/>
        <family val="2"/>
        <scheme val="minor"/>
      </rPr>
      <t xml:space="preserve">: free-standing AVCs for which you act as a collector for insurers or other external providers (for AVCs definition, see </t>
    </r>
    <r>
      <rPr>
        <b/>
        <sz val="14"/>
        <color theme="1"/>
        <rFont val="Calibri"/>
        <family val="2"/>
        <scheme val="minor"/>
      </rPr>
      <t>Intro &amp; Guidance</t>
    </r>
    <r>
      <rPr>
        <sz val="14"/>
        <color theme="1"/>
        <rFont val="Calibri"/>
        <family val="2"/>
        <scheme val="minor"/>
      </rPr>
      <t>)</t>
    </r>
  </si>
  <si>
    <t>Quarter 3, 2021</t>
  </si>
  <si>
    <r>
      <rPr>
        <sz val="18"/>
        <rFont val="Arial"/>
        <family val="2"/>
      </rPr>
      <t>•</t>
    </r>
    <r>
      <rPr>
        <sz val="12"/>
        <rFont val="Arial"/>
        <family val="2"/>
      </rPr>
      <t xml:space="preserve"> If you do not complete and return this questionnaire by 19/11/2021, penalties may be incurred (under section 4 of the Statistics of Trade Act 1947).</t>
    </r>
  </si>
  <si>
    <t>Quarter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</si>
</sst>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3" formatCode="_-* #,##0.00_-;\-* #,##0.00_-;_-* &quot;-&quot;??_-;_-@_-"/>
    <numFmt numFmtId="164" formatCode="0.0"/>
    <numFmt numFmtId="165" formatCode="0.000"/>
    <numFmt numFmtId="166" formatCode="_-* #,##0.000_-;\-* #,##0.000_-;_-* &quot;-&quot;??_-;_-@_-"/>
  </numFmts>
  <fonts count="54">
    <font>
      <sz val="11"/>
      <color theme="1"/>
      <name val="Calibri"/>
      <family val="2"/>
      <scheme val="minor"/>
    </font>
    <font>
      <b/>
      <sz val="14"/>
      <color theme="1"/>
      <name val="Calibri"/>
      <family val="2"/>
      <scheme val="minor"/>
    </font>
    <font>
      <u/>
      <sz val="11"/>
      <color theme="10"/>
      <name val="Calibri"/>
      <family val="2"/>
      <scheme val="minor"/>
    </font>
    <font>
      <sz val="14"/>
      <color theme="1"/>
      <name val="Calibri"/>
      <family val="2"/>
      <scheme val="minor"/>
    </font>
    <font>
      <sz val="14"/>
      <color rgb="FFFF0000"/>
      <name val="Calibri"/>
      <family val="2"/>
      <scheme val="minor"/>
    </font>
    <font>
      <u/>
      <sz val="14"/>
      <color theme="10"/>
      <name val="Calibri"/>
      <family val="2"/>
      <scheme val="minor"/>
    </font>
    <font>
      <b/>
      <sz val="14"/>
      <name val="Calibri"/>
      <family val="2"/>
      <scheme val="minor"/>
    </font>
    <font>
      <sz val="14"/>
      <name val="Calibri"/>
      <family val="2"/>
      <scheme val="minor"/>
    </font>
    <font>
      <u/>
      <sz val="14"/>
      <color theme="1"/>
      <name val="Calibri"/>
      <family val="2"/>
      <scheme val="minor"/>
    </font>
    <font>
      <sz val="14"/>
      <color rgb="FF000000"/>
      <name val="Calibri"/>
      <family val="2"/>
      <scheme val="minor"/>
    </font>
    <font>
      <b/>
      <sz val="14"/>
      <color rgb="FFFF0000"/>
      <name val="Calibri"/>
      <family val="2"/>
      <scheme val="minor"/>
    </font>
    <font>
      <i/>
      <sz val="14"/>
      <color theme="1"/>
      <name val="Calibri"/>
      <family val="2"/>
      <scheme val="minor"/>
    </font>
    <font>
      <b/>
      <u/>
      <sz val="14"/>
      <color theme="1"/>
      <name val="Calibri"/>
      <family val="2"/>
      <scheme val="minor"/>
    </font>
    <font>
      <sz val="14"/>
      <color rgb="FF0000FF"/>
      <name val="Calibri"/>
      <family val="2"/>
      <scheme val="minor"/>
    </font>
    <font>
      <i/>
      <sz val="14"/>
      <color rgb="FF0070C0"/>
      <name val="Calibri"/>
      <family val="2"/>
      <scheme val="minor"/>
    </font>
    <font>
      <b/>
      <i/>
      <sz val="14"/>
      <color theme="1"/>
      <name val="Calibri"/>
      <family val="2"/>
      <scheme val="minor"/>
    </font>
    <font>
      <sz val="14"/>
      <color rgb="FF333333"/>
      <name val="Arial"/>
      <family val="2"/>
    </font>
    <font>
      <b/>
      <sz val="14"/>
      <color rgb="FF0000FF"/>
      <name val="Calibri"/>
      <family val="2"/>
      <scheme val="minor"/>
    </font>
    <font>
      <b/>
      <i/>
      <sz val="14"/>
      <name val="Calibri"/>
      <family val="2"/>
      <scheme val="minor"/>
    </font>
    <font>
      <b/>
      <u/>
      <sz val="14"/>
      <name val="Calibri"/>
      <family val="2"/>
      <scheme val="minor"/>
    </font>
    <font>
      <b/>
      <sz val="18"/>
      <color theme="1"/>
      <name val="Calibri"/>
      <family val="2"/>
      <scheme val="minor"/>
    </font>
    <font>
      <b/>
      <u/>
      <sz val="14"/>
      <color theme="10"/>
      <name val="Calibri"/>
      <family val="2"/>
      <scheme val="minor"/>
    </font>
    <font>
      <b/>
      <sz val="14"/>
      <color indexed="81"/>
      <name val="Tahoma"/>
      <family val="2"/>
    </font>
    <font>
      <sz val="14"/>
      <color indexed="81"/>
      <name val="Tahoma"/>
      <family val="2"/>
    </font>
    <font>
      <i/>
      <sz val="14"/>
      <name val="Calibri"/>
      <family val="2"/>
      <scheme val="minor"/>
    </font>
    <font>
      <b/>
      <i/>
      <sz val="18"/>
      <color rgb="FFFF0000"/>
      <name val="Calibri"/>
      <family val="2"/>
      <scheme val="minor"/>
    </font>
    <font>
      <b/>
      <sz val="11"/>
      <color theme="1"/>
      <name val="Calibri"/>
      <family val="2"/>
      <scheme val="minor"/>
    </font>
    <font>
      <b/>
      <i/>
      <sz val="14"/>
      <color rgb="FF0070C0"/>
      <name val="Calibri"/>
      <family val="2"/>
      <scheme val="minor"/>
    </font>
    <font>
      <sz val="14"/>
      <color rgb="FF7030A0"/>
      <name val="Calibri"/>
      <family val="2"/>
      <scheme val="minor"/>
    </font>
    <font>
      <b/>
      <sz val="18"/>
      <name val="Calibri"/>
      <family val="2"/>
      <scheme val="minor"/>
    </font>
    <font>
      <sz val="11"/>
      <name val="Calibri"/>
      <family val="2"/>
      <scheme val="minor"/>
    </font>
    <font>
      <sz val="11"/>
      <color theme="1"/>
      <name val="Calibri"/>
      <family val="2"/>
      <scheme val="minor"/>
    </font>
    <font>
      <sz val="11"/>
      <color rgb="FFFF0000"/>
      <name val="Calibri"/>
      <family val="2"/>
      <scheme val="minor"/>
    </font>
    <font>
      <sz val="9"/>
      <color indexed="81"/>
      <name val="Tahoma"/>
      <family val="2"/>
    </font>
    <font>
      <b/>
      <u/>
      <sz val="18"/>
      <color theme="1"/>
      <name val="Calibri"/>
      <family val="2"/>
      <scheme val="minor"/>
    </font>
    <font>
      <b/>
      <u/>
      <sz val="18"/>
      <name val="Calibri"/>
      <family val="2"/>
      <scheme val="minor"/>
    </font>
    <font>
      <sz val="18"/>
      <color theme="1"/>
      <name val="Calibri"/>
      <family val="2"/>
      <scheme val="minor"/>
    </font>
    <font>
      <b/>
      <i/>
      <u/>
      <sz val="14"/>
      <color theme="1"/>
      <name val="Calibri"/>
      <family val="2"/>
      <scheme val="minor"/>
    </font>
    <font>
      <b/>
      <i/>
      <sz val="14"/>
      <color indexed="81"/>
      <name val="Tahoma"/>
      <family val="2"/>
    </font>
    <font>
      <sz val="14"/>
      <color rgb="FFC00000"/>
      <name val="Calibri"/>
      <family val="2"/>
      <scheme val="minor"/>
    </font>
    <font>
      <b/>
      <sz val="14"/>
      <color rgb="FF0070C0"/>
      <name val="Calibri"/>
      <family val="2"/>
      <scheme val="minor"/>
    </font>
    <font>
      <b/>
      <u/>
      <sz val="14"/>
      <color rgb="FF0070C0"/>
      <name val="Calibri"/>
      <family val="2"/>
      <scheme val="minor"/>
    </font>
    <font>
      <b/>
      <u/>
      <sz val="20"/>
      <color theme="1"/>
      <name val="Calibri"/>
      <family val="2"/>
      <scheme val="minor"/>
    </font>
    <font>
      <sz val="9.5"/>
      <color theme="1"/>
      <name val="Arial_feDefaultFont_Encoding"/>
    </font>
    <font>
      <sz val="14"/>
      <color theme="0" tint="-0.249977111117893"/>
      <name val="Calibri"/>
      <family val="2"/>
      <scheme val="minor"/>
    </font>
    <font>
      <b/>
      <i/>
      <u/>
      <sz val="14"/>
      <name val="Calibri"/>
      <family val="2"/>
      <scheme val="minor"/>
    </font>
    <font>
      <b/>
      <sz val="16"/>
      <name val="Arial"/>
      <family val="2"/>
    </font>
    <font>
      <b/>
      <sz val="12"/>
      <name val="Arial"/>
      <family val="2"/>
    </font>
    <font>
      <sz val="12"/>
      <color indexed="8"/>
      <name val="Arial"/>
      <family val="2"/>
    </font>
    <font>
      <sz val="18"/>
      <color rgb="FF000000"/>
      <name val="Arial"/>
      <family val="2"/>
    </font>
    <font>
      <sz val="12"/>
      <name val="Arial"/>
      <family val="2"/>
    </font>
    <font>
      <sz val="18"/>
      <name val="Arial"/>
      <family val="2"/>
    </font>
    <font>
      <u/>
      <sz val="10"/>
      <color indexed="12"/>
      <name val="Arial"/>
      <family val="2"/>
    </font>
    <font>
      <b/>
      <sz val="12"/>
      <name val="Calibri"/>
      <family val="2"/>
      <scheme val="minor"/>
    </font>
  </fonts>
  <fills count="15">
    <fill>
      <patternFill patternType="none"/>
    </fill>
    <fill>
      <patternFill patternType="gray125"/>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rgb="FF71DAFF"/>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7C80"/>
        <bgColor indexed="64"/>
      </patternFill>
    </fill>
    <fill>
      <patternFill patternType="solid">
        <fgColor theme="0" tint="-0.34998626667073579"/>
        <bgColor indexed="64"/>
      </patternFill>
    </fill>
    <fill>
      <patternFill patternType="solid">
        <fgColor rgb="FF99CC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applyNumberFormat="0" applyFill="0" applyBorder="0" applyAlignment="0" applyProtection="0"/>
    <xf numFmtId="43" fontId="31" fillId="0" borderId="0" applyFont="0" applyFill="0" applyBorder="0" applyAlignment="0" applyProtection="0"/>
    <xf numFmtId="0" fontId="52" fillId="0" borderId="0" applyNumberFormat="0" applyFill="0" applyBorder="0" applyAlignment="0" applyProtection="0">
      <alignment vertical="top"/>
      <protection locked="0"/>
    </xf>
  </cellStyleXfs>
  <cellXfs count="482">
    <xf numFmtId="0" fontId="0" fillId="0" borderId="0" xfId="0"/>
    <xf numFmtId="0" fontId="3" fillId="0" borderId="0" xfId="0" applyFont="1"/>
    <xf numFmtId="0" fontId="1" fillId="0" borderId="1" xfId="0" applyFont="1" applyBorder="1"/>
    <xf numFmtId="0" fontId="1" fillId="0" borderId="0" xfId="0" applyFont="1" applyFill="1" applyBorder="1"/>
    <xf numFmtId="0" fontId="3" fillId="0" borderId="1" xfId="0" applyFont="1" applyBorder="1"/>
    <xf numFmtId="0" fontId="3" fillId="12" borderId="1" xfId="0" applyFont="1" applyFill="1" applyBorder="1"/>
    <xf numFmtId="0" fontId="3" fillId="9" borderId="1" xfId="0" applyFont="1" applyFill="1" applyBorder="1"/>
    <xf numFmtId="0" fontId="3" fillId="10" borderId="1" xfId="0" applyFont="1" applyFill="1" applyBorder="1"/>
    <xf numFmtId="0" fontId="3" fillId="7" borderId="1" xfId="0" applyFont="1" applyFill="1" applyBorder="1"/>
    <xf numFmtId="0" fontId="3" fillId="11" borderId="1" xfId="0" applyFont="1" applyFill="1" applyBorder="1"/>
    <xf numFmtId="0" fontId="3" fillId="0" borderId="7" xfId="0" applyFont="1" applyFill="1" applyBorder="1"/>
    <xf numFmtId="0" fontId="3" fillId="0" borderId="1" xfId="0" applyFont="1" applyFill="1" applyBorder="1"/>
    <xf numFmtId="0" fontId="3" fillId="8" borderId="1" xfId="0" applyFont="1" applyFill="1" applyBorder="1"/>
    <xf numFmtId="0" fontId="3" fillId="0" borderId="0" xfId="0" applyFont="1" applyBorder="1"/>
    <xf numFmtId="0" fontId="3" fillId="6" borderId="1" xfId="0" applyFont="1" applyFill="1" applyBorder="1" applyAlignment="1" applyProtection="1">
      <alignment wrapText="1"/>
      <protection locked="0"/>
    </xf>
    <xf numFmtId="0" fontId="3" fillId="0" borderId="1" xfId="0" applyFont="1" applyFill="1" applyBorder="1" applyAlignment="1" applyProtection="1">
      <alignment wrapText="1"/>
      <protection locked="0"/>
    </xf>
    <xf numFmtId="0" fontId="13" fillId="6" borderId="1" xfId="0" applyFont="1" applyFill="1" applyBorder="1" applyAlignment="1" applyProtection="1">
      <alignment horizontal="center" wrapText="1"/>
      <protection locked="0"/>
    </xf>
    <xf numFmtId="0" fontId="3" fillId="0" borderId="1" xfId="0" applyFont="1" applyFill="1" applyBorder="1" applyProtection="1">
      <protection locked="0"/>
    </xf>
    <xf numFmtId="0" fontId="20" fillId="0" borderId="0" xfId="0" applyFont="1"/>
    <xf numFmtId="0" fontId="21" fillId="0" borderId="1" xfId="1" applyFont="1" applyBorder="1"/>
    <xf numFmtId="0" fontId="3" fillId="0" borderId="1" xfId="0" applyFont="1" applyFill="1" applyBorder="1" applyAlignment="1" applyProtection="1">
      <alignment horizontal="center" wrapText="1"/>
      <protection locked="0"/>
    </xf>
    <xf numFmtId="0" fontId="6" fillId="6" borderId="1" xfId="0" applyFont="1" applyFill="1" applyBorder="1" applyAlignment="1" applyProtection="1">
      <alignment horizontal="center" vertical="center"/>
      <protection locked="0"/>
    </xf>
    <xf numFmtId="0" fontId="3" fillId="0" borderId="4" xfId="0" applyFont="1" applyBorder="1" applyAlignment="1">
      <alignment vertical="center"/>
    </xf>
    <xf numFmtId="0" fontId="20" fillId="0" borderId="0" xfId="0" applyFont="1" applyAlignment="1">
      <alignment wrapText="1"/>
    </xf>
    <xf numFmtId="0" fontId="20" fillId="0" borderId="0" xfId="0" applyFont="1" applyFill="1" applyAlignment="1"/>
    <xf numFmtId="0" fontId="25" fillId="0" borderId="0" xfId="0" applyFont="1" applyFill="1"/>
    <xf numFmtId="0" fontId="3" fillId="0" borderId="0" xfId="0" applyFont="1" applyAlignment="1">
      <alignment horizontal="left" vertical="center" wrapText="1"/>
    </xf>
    <xf numFmtId="0" fontId="7" fillId="0" borderId="0" xfId="0" applyFont="1" applyBorder="1" applyAlignment="1">
      <alignment horizontal="left" wrapText="1"/>
    </xf>
    <xf numFmtId="0" fontId="7" fillId="6" borderId="1" xfId="0" applyFont="1" applyFill="1" applyBorder="1" applyAlignment="1"/>
    <xf numFmtId="0" fontId="7" fillId="5" borderId="1" xfId="0" applyFont="1" applyFill="1" applyBorder="1" applyAlignment="1"/>
    <xf numFmtId="0" fontId="7" fillId="2" borderId="1" xfId="0" applyFont="1" applyFill="1" applyBorder="1"/>
    <xf numFmtId="0" fontId="7" fillId="6" borderId="1" xfId="0" applyFont="1" applyFill="1" applyBorder="1" applyAlignment="1" applyProtection="1">
      <protection locked="0"/>
    </xf>
    <xf numFmtId="0" fontId="7" fillId="0" borderId="1" xfId="0" applyFont="1" applyFill="1" applyBorder="1" applyProtection="1">
      <protection locked="0"/>
    </xf>
    <xf numFmtId="0" fontId="7" fillId="0" borderId="0" xfId="0" applyFont="1"/>
    <xf numFmtId="0" fontId="3" fillId="0" borderId="0" xfId="0" applyFont="1"/>
    <xf numFmtId="0" fontId="7" fillId="0" borderId="0" xfId="0" quotePrefix="1" applyFont="1" applyBorder="1" applyAlignment="1">
      <alignment horizontal="left" wrapText="1"/>
    </xf>
    <xf numFmtId="0" fontId="20" fillId="0" borderId="0" xfId="0" applyFont="1" applyFill="1" applyAlignment="1" applyProtection="1"/>
    <xf numFmtId="0" fontId="25" fillId="0" borderId="0" xfId="0" applyFont="1" applyFill="1" applyProtection="1"/>
    <xf numFmtId="0" fontId="3" fillId="0" borderId="0" xfId="0" applyFont="1" applyFill="1" applyProtection="1"/>
    <xf numFmtId="0" fontId="1" fillId="0" borderId="0" xfId="0" applyFont="1" applyFill="1" applyProtection="1"/>
    <xf numFmtId="0" fontId="3" fillId="0" borderId="0" xfId="0" applyFont="1" applyFill="1" applyAlignment="1" applyProtection="1">
      <alignment horizontal="center"/>
    </xf>
    <xf numFmtId="0" fontId="3" fillId="0" borderId="1" xfId="0" applyFont="1" applyFill="1" applyBorder="1" applyProtection="1"/>
    <xf numFmtId="0" fontId="3" fillId="0" borderId="1" xfId="0" applyFont="1" applyFill="1" applyBorder="1" applyAlignment="1" applyProtection="1">
      <alignment horizontal="center"/>
    </xf>
    <xf numFmtId="0" fontId="3" fillId="0" borderId="0" xfId="0" applyFont="1" applyFill="1" applyAlignment="1" applyProtection="1">
      <alignment horizontal="center" vertical="top"/>
    </xf>
    <xf numFmtId="0" fontId="11" fillId="0" borderId="0" xfId="0" applyFont="1" applyFill="1" applyProtection="1"/>
    <xf numFmtId="0" fontId="0" fillId="0" borderId="0" xfId="0" applyProtection="1"/>
    <xf numFmtId="0" fontId="21" fillId="4" borderId="0" xfId="1" applyFont="1" applyFill="1" applyBorder="1" applyAlignment="1" applyProtection="1">
      <alignment horizontal="left" vertical="center"/>
    </xf>
    <xf numFmtId="0" fontId="1" fillId="4" borderId="0" xfId="0" applyFont="1" applyFill="1" applyBorder="1" applyAlignment="1" applyProtection="1">
      <alignment horizontal="left" vertical="center" wrapText="1"/>
    </xf>
    <xf numFmtId="0" fontId="5" fillId="4" borderId="0" xfId="1" applyFont="1" applyFill="1" applyBorder="1" applyAlignment="1" applyProtection="1">
      <alignment horizontal="left" vertical="center" wrapText="1"/>
    </xf>
    <xf numFmtId="0" fontId="20" fillId="4" borderId="0" xfId="0" applyFont="1" applyFill="1" applyAlignment="1" applyProtection="1"/>
    <xf numFmtId="0" fontId="18" fillId="4" borderId="0" xfId="0" applyFont="1" applyFill="1" applyBorder="1" applyProtection="1"/>
    <xf numFmtId="0" fontId="29" fillId="4" borderId="0" xfId="0" applyFont="1" applyFill="1" applyProtection="1"/>
    <xf numFmtId="0" fontId="6" fillId="0" borderId="1" xfId="0" applyFont="1" applyFill="1" applyBorder="1" applyAlignment="1" applyProtection="1">
      <alignment vertical="center" wrapText="1"/>
    </xf>
    <xf numFmtId="0" fontId="6" fillId="0" borderId="1" xfId="0" applyFont="1" applyBorder="1" applyAlignment="1" applyProtection="1">
      <alignment wrapText="1"/>
    </xf>
    <xf numFmtId="0" fontId="6" fillId="0" borderId="1" xfId="0" applyFont="1" applyFill="1" applyBorder="1" applyAlignment="1" applyProtection="1">
      <alignment wrapText="1"/>
    </xf>
    <xf numFmtId="0" fontId="1" fillId="0" borderId="0" xfId="0" applyFont="1" applyFill="1" applyBorder="1" applyAlignment="1" applyProtection="1">
      <alignment wrapText="1"/>
    </xf>
    <xf numFmtId="0" fontId="8" fillId="0" borderId="0" xfId="0" applyFont="1" applyProtection="1"/>
    <xf numFmtId="0" fontId="26" fillId="0" borderId="0" xfId="0" applyFont="1" applyAlignment="1" applyProtection="1">
      <alignment wrapText="1"/>
    </xf>
    <xf numFmtId="0" fontId="7" fillId="0" borderId="1" xfId="0" applyFont="1" applyBorder="1" applyProtection="1"/>
    <xf numFmtId="0" fontId="7" fillId="5" borderId="1" xfId="0" applyFont="1" applyFill="1" applyBorder="1" applyAlignment="1" applyProtection="1"/>
    <xf numFmtId="0" fontId="3" fillId="0" borderId="0" xfId="0" applyFont="1" applyFill="1" applyBorder="1" applyProtection="1"/>
    <xf numFmtId="0" fontId="3" fillId="6" borderId="1" xfId="0" applyFont="1" applyFill="1" applyBorder="1" applyAlignment="1" applyProtection="1"/>
    <xf numFmtId="0" fontId="3" fillId="5" borderId="1" xfId="0" applyFont="1" applyFill="1" applyBorder="1" applyAlignment="1" applyProtection="1"/>
    <xf numFmtId="0" fontId="3" fillId="2" borderId="1" xfId="0" applyFont="1" applyFill="1" applyBorder="1" applyProtection="1"/>
    <xf numFmtId="0" fontId="7" fillId="0" borderId="0" xfId="0" applyFont="1" applyFill="1" applyBorder="1" applyProtection="1"/>
    <xf numFmtId="0" fontId="7" fillId="0" borderId="0" xfId="0" applyFont="1" applyFill="1" applyBorder="1" applyAlignment="1" applyProtection="1"/>
    <xf numFmtId="0" fontId="30" fillId="0" borderId="0" xfId="0" applyFont="1" applyProtection="1"/>
    <xf numFmtId="0" fontId="13" fillId="0" borderId="0" xfId="0" applyFont="1" applyProtection="1"/>
    <xf numFmtId="0" fontId="20" fillId="0" borderId="0" xfId="0" applyFont="1" applyAlignment="1" applyProtection="1"/>
    <xf numFmtId="0" fontId="10" fillId="0" borderId="1" xfId="0" applyFont="1" applyFill="1" applyBorder="1" applyAlignment="1" applyProtection="1">
      <alignment vertical="center" wrapText="1"/>
    </xf>
    <xf numFmtId="0" fontId="1" fillId="0" borderId="1" xfId="0" applyFont="1" applyBorder="1" applyAlignment="1" applyProtection="1">
      <alignment wrapText="1"/>
    </xf>
    <xf numFmtId="0" fontId="1" fillId="0" borderId="1" xfId="0" applyFont="1" applyBorder="1" applyProtection="1"/>
    <xf numFmtId="0" fontId="1" fillId="0" borderId="1" xfId="0" applyFont="1" applyFill="1" applyBorder="1" applyAlignment="1" applyProtection="1">
      <alignment wrapText="1"/>
    </xf>
    <xf numFmtId="0" fontId="3" fillId="0" borderId="1" xfId="0" applyFont="1" applyBorder="1" applyProtection="1"/>
    <xf numFmtId="0" fontId="3" fillId="0" borderId="1" xfId="0" applyFont="1" applyBorder="1" applyAlignment="1" applyProtection="1">
      <alignment horizontal="left" indent="1"/>
    </xf>
    <xf numFmtId="164" fontId="3" fillId="2" borderId="1" xfId="0" applyNumberFormat="1" applyFont="1" applyFill="1" applyBorder="1" applyAlignment="1" applyProtection="1">
      <alignment wrapText="1"/>
    </xf>
    <xf numFmtId="0" fontId="3" fillId="0" borderId="0" xfId="0" applyFont="1" applyFill="1" applyBorder="1" applyAlignment="1" applyProtection="1">
      <alignment wrapText="1"/>
    </xf>
    <xf numFmtId="0" fontId="1" fillId="0" borderId="1" xfId="0" applyFont="1" applyBorder="1" applyAlignment="1" applyProtection="1">
      <alignment horizontal="left" indent="1"/>
    </xf>
    <xf numFmtId="0" fontId="3" fillId="0" borderId="1" xfId="0" applyFont="1" applyFill="1" applyBorder="1" applyAlignment="1" applyProtection="1">
      <alignment horizontal="left" indent="1"/>
    </xf>
    <xf numFmtId="164" fontId="3" fillId="0" borderId="1" xfId="0" applyNumberFormat="1" applyFont="1" applyFill="1" applyBorder="1" applyAlignment="1" applyProtection="1">
      <alignment wrapText="1"/>
    </xf>
    <xf numFmtId="0" fontId="3" fillId="0" borderId="0" xfId="0" applyFont="1" applyFill="1" applyBorder="1" applyAlignment="1" applyProtection="1"/>
    <xf numFmtId="164" fontId="3" fillId="4" borderId="1" xfId="0" applyNumberFormat="1" applyFont="1" applyFill="1" applyBorder="1" applyAlignment="1" applyProtection="1">
      <alignment wrapText="1"/>
    </xf>
    <xf numFmtId="0" fontId="3" fillId="4" borderId="1" xfId="0" applyFont="1" applyFill="1" applyBorder="1" applyProtection="1"/>
    <xf numFmtId="0" fontId="13" fillId="4" borderId="1" xfId="0" applyFont="1" applyFill="1" applyBorder="1" applyAlignment="1" applyProtection="1">
      <alignment horizontal="left"/>
    </xf>
    <xf numFmtId="0" fontId="18" fillId="0" borderId="1" xfId="0" applyFont="1" applyFill="1" applyBorder="1" applyAlignment="1" applyProtection="1">
      <alignment horizontal="left" indent="1"/>
    </xf>
    <xf numFmtId="0" fontId="4" fillId="0" borderId="0" xfId="0" applyFont="1" applyAlignment="1" applyProtection="1"/>
    <xf numFmtId="0" fontId="4" fillId="0" borderId="0" xfId="0" applyFont="1" applyFill="1" applyBorder="1" applyAlignment="1" applyProtection="1">
      <alignment horizontal="left"/>
    </xf>
    <xf numFmtId="0" fontId="1" fillId="4" borderId="1" xfId="0" applyFont="1" applyFill="1" applyBorder="1" applyAlignment="1" applyProtection="1">
      <alignment vertical="center" wrapText="1"/>
    </xf>
    <xf numFmtId="0" fontId="21" fillId="0" borderId="0" xfId="1" applyFont="1" applyAlignment="1" applyProtection="1"/>
    <xf numFmtId="0" fontId="5" fillId="0" borderId="0" xfId="1" applyFont="1" applyAlignment="1" applyProtection="1"/>
    <xf numFmtId="0" fontId="3" fillId="0" borderId="0" xfId="0" quotePrefix="1" applyFont="1" applyProtection="1"/>
    <xf numFmtId="0" fontId="11" fillId="0" borderId="1" xfId="0" applyFont="1" applyBorder="1" applyAlignment="1" applyProtection="1">
      <alignment horizontal="left" indent="1"/>
    </xf>
    <xf numFmtId="0" fontId="3" fillId="0" borderId="1" xfId="0" applyFont="1" applyBorder="1" applyAlignment="1" applyProtection="1">
      <alignment horizontal="left" indent="2"/>
    </xf>
    <xf numFmtId="0" fontId="3" fillId="0" borderId="0" xfId="0" applyFont="1" applyFill="1" applyBorder="1" applyAlignment="1" applyProtection="1">
      <alignment horizontal="left" indent="2"/>
    </xf>
    <xf numFmtId="164" fontId="3" fillId="0" borderId="0" xfId="0" applyNumberFormat="1" applyFont="1" applyFill="1" applyBorder="1" applyAlignment="1" applyProtection="1">
      <alignment wrapText="1"/>
    </xf>
    <xf numFmtId="0" fontId="21" fillId="0" borderId="0" xfId="1" applyFont="1" applyProtection="1"/>
    <xf numFmtId="0" fontId="5" fillId="0" borderId="0" xfId="1" applyFont="1" applyProtection="1"/>
    <xf numFmtId="0" fontId="15" fillId="0" borderId="0" xfId="0" applyFont="1" applyProtection="1"/>
    <xf numFmtId="0" fontId="6" fillId="0" borderId="1" xfId="0" applyFont="1" applyBorder="1" applyProtection="1"/>
    <xf numFmtId="0" fontId="8" fillId="0" borderId="0" xfId="0" applyFont="1" applyFill="1" applyBorder="1" applyProtection="1"/>
    <xf numFmtId="0" fontId="7" fillId="0" borderId="1" xfId="0" applyFont="1" applyBorder="1" applyAlignment="1" applyProtection="1">
      <alignment horizontal="left"/>
    </xf>
    <xf numFmtId="0" fontId="7" fillId="0" borderId="1" xfId="0" applyFont="1" applyFill="1" applyBorder="1" applyAlignment="1" applyProtection="1">
      <alignment horizontal="left"/>
    </xf>
    <xf numFmtId="0" fontId="7" fillId="0" borderId="1" xfId="0" applyFont="1" applyFill="1" applyBorder="1" applyAlignment="1" applyProtection="1">
      <alignment horizontal="left" indent="1"/>
    </xf>
    <xf numFmtId="0" fontId="1" fillId="0" borderId="1" xfId="0" applyFont="1" applyFill="1" applyBorder="1" applyAlignment="1" applyProtection="1">
      <alignment horizontal="left"/>
    </xf>
    <xf numFmtId="0" fontId="1" fillId="0" borderId="0" xfId="0" applyFont="1" applyFill="1" applyBorder="1" applyAlignment="1" applyProtection="1">
      <alignment horizontal="left"/>
    </xf>
    <xf numFmtId="0" fontId="4" fillId="0" borderId="20" xfId="0" applyFont="1" applyBorder="1" applyAlignment="1" applyProtection="1">
      <alignment wrapText="1"/>
    </xf>
    <xf numFmtId="0" fontId="4" fillId="0" borderId="0" xfId="0" applyFont="1" applyBorder="1" applyAlignment="1" applyProtection="1">
      <alignment wrapText="1"/>
    </xf>
    <xf numFmtId="0" fontId="4" fillId="0" borderId="0" xfId="0" applyFont="1" applyProtection="1"/>
    <xf numFmtId="0" fontId="20" fillId="0" borderId="0" xfId="0" applyFont="1" applyProtection="1"/>
    <xf numFmtId="0" fontId="1" fillId="0" borderId="1" xfId="0" applyFont="1" applyFill="1" applyBorder="1" applyAlignment="1" applyProtection="1">
      <alignment wrapText="1"/>
      <protection locked="0"/>
    </xf>
    <xf numFmtId="0" fontId="11" fillId="0" borderId="1" xfId="0" applyFont="1" applyBorder="1" applyAlignment="1" applyProtection="1">
      <alignment horizontal="left" indent="2"/>
    </xf>
    <xf numFmtId="0" fontId="3" fillId="0" borderId="1" xfId="0" applyFont="1" applyBorder="1" applyAlignment="1" applyProtection="1">
      <alignment horizontal="left" indent="3"/>
    </xf>
    <xf numFmtId="0" fontId="4" fillId="4" borderId="0" xfId="0" applyFont="1" applyFill="1" applyProtection="1"/>
    <xf numFmtId="0" fontId="21" fillId="4" borderId="0" xfId="1" applyFont="1" applyFill="1" applyAlignment="1" applyProtection="1"/>
    <xf numFmtId="0" fontId="1" fillId="0" borderId="1" xfId="0" applyFont="1" applyFill="1" applyBorder="1" applyProtection="1"/>
    <xf numFmtId="0" fontId="18" fillId="0" borderId="0" xfId="0" applyFont="1" applyFill="1" applyBorder="1" applyAlignment="1" applyProtection="1">
      <alignment horizontal="left" indent="1"/>
    </xf>
    <xf numFmtId="0" fontId="13" fillId="0" borderId="0" xfId="0" applyFont="1" applyFill="1" applyBorder="1" applyAlignment="1" applyProtection="1">
      <alignment horizontal="center" wrapText="1"/>
    </xf>
    <xf numFmtId="0" fontId="21" fillId="0" borderId="0" xfId="1" applyFont="1" applyFill="1" applyBorder="1" applyAlignment="1" applyProtection="1">
      <alignment horizontal="left"/>
    </xf>
    <xf numFmtId="0" fontId="18" fillId="4" borderId="0" xfId="0" applyFont="1" applyFill="1" applyBorder="1" applyAlignment="1" applyProtection="1">
      <alignment horizontal="left" indent="1"/>
    </xf>
    <xf numFmtId="0" fontId="13" fillId="4" borderId="0" xfId="0" applyFont="1" applyFill="1" applyBorder="1" applyAlignment="1" applyProtection="1">
      <alignment horizontal="center" wrapText="1"/>
    </xf>
    <xf numFmtId="0" fontId="3" fillId="4" borderId="0" xfId="0" applyFont="1" applyFill="1" applyBorder="1" applyAlignment="1" applyProtection="1">
      <alignment wrapText="1"/>
    </xf>
    <xf numFmtId="0" fontId="3" fillId="0" borderId="1" xfId="0" applyFont="1" applyBorder="1" applyProtection="1">
      <protection locked="0"/>
    </xf>
    <xf numFmtId="0" fontId="4" fillId="0" borderId="0" xfId="0" applyFont="1" applyFill="1" applyProtection="1"/>
    <xf numFmtId="0" fontId="7" fillId="0" borderId="1" xfId="0" applyFont="1" applyBorder="1" applyAlignment="1" applyProtection="1">
      <alignment horizontal="left" indent="3"/>
    </xf>
    <xf numFmtId="0" fontId="18" fillId="0" borderId="1" xfId="0" applyFont="1" applyFill="1" applyBorder="1" applyAlignment="1" applyProtection="1">
      <alignment horizontal="left" wrapText="1" indent="1"/>
    </xf>
    <xf numFmtId="164" fontId="3" fillId="4" borderId="0" xfId="0" applyNumberFormat="1" applyFont="1" applyFill="1" applyBorder="1" applyAlignment="1" applyProtection="1">
      <alignment wrapText="1"/>
    </xf>
    <xf numFmtId="0" fontId="21" fillId="0" borderId="0" xfId="1" applyFont="1" applyBorder="1" applyAlignment="1" applyProtection="1"/>
    <xf numFmtId="0" fontId="1" fillId="0" borderId="0" xfId="0" applyFont="1" applyFill="1" applyBorder="1" applyProtection="1"/>
    <xf numFmtId="0" fontId="3" fillId="0" borderId="8" xfId="0" applyFont="1" applyFill="1" applyBorder="1" applyAlignment="1" applyProtection="1">
      <alignment wrapText="1"/>
    </xf>
    <xf numFmtId="0" fontId="18" fillId="0" borderId="0" xfId="0" applyFont="1" applyProtection="1"/>
    <xf numFmtId="0" fontId="17" fillId="0" borderId="0" xfId="0" applyFont="1" applyFill="1" applyBorder="1" applyAlignment="1" applyProtection="1">
      <alignment wrapText="1"/>
    </xf>
    <xf numFmtId="0" fontId="6" fillId="0" borderId="1" xfId="0" applyFont="1" applyBorder="1" applyAlignment="1" applyProtection="1">
      <alignment horizontal="left" indent="1"/>
    </xf>
    <xf numFmtId="0" fontId="13" fillId="0" borderId="0" xfId="0" applyFont="1" applyBorder="1" applyAlignment="1" applyProtection="1">
      <alignment wrapText="1"/>
    </xf>
    <xf numFmtId="0" fontId="4" fillId="0" borderId="0" xfId="0" applyFont="1" applyFill="1" applyBorder="1" applyProtection="1"/>
    <xf numFmtId="0" fontId="10" fillId="0" borderId="1" xfId="0" applyFont="1" applyFill="1" applyBorder="1" applyProtection="1"/>
    <xf numFmtId="0" fontId="13" fillId="0" borderId="0" xfId="0" applyFont="1" applyFill="1" applyBorder="1" applyAlignment="1" applyProtection="1">
      <alignment wrapText="1"/>
    </xf>
    <xf numFmtId="0" fontId="4" fillId="0" borderId="0" xfId="0" applyFont="1" applyFill="1" applyBorder="1" applyAlignment="1" applyProtection="1">
      <alignment wrapText="1"/>
    </xf>
    <xf numFmtId="0" fontId="6" fillId="0" borderId="1" xfId="0" applyFont="1" applyFill="1" applyBorder="1" applyAlignment="1" applyProtection="1">
      <alignment horizontal="left" indent="1"/>
    </xf>
    <xf numFmtId="0" fontId="6" fillId="4" borderId="1" xfId="0" applyFont="1" applyFill="1" applyBorder="1" applyAlignment="1" applyProtection="1">
      <alignment horizontal="left" indent="1"/>
    </xf>
    <xf numFmtId="0" fontId="15" fillId="0" borderId="0" xfId="0" applyFont="1" applyAlignment="1" applyProtection="1">
      <alignment wrapText="1"/>
    </xf>
    <xf numFmtId="0" fontId="4" fillId="4" borderId="0" xfId="0" quotePrefix="1" applyFont="1" applyFill="1" applyAlignment="1" applyProtection="1">
      <alignment wrapText="1"/>
    </xf>
    <xf numFmtId="0" fontId="20" fillId="0" borderId="0" xfId="0" applyFont="1" applyBorder="1" applyAlignment="1" applyProtection="1"/>
    <xf numFmtId="0" fontId="11" fillId="4" borderId="0" xfId="0" applyFont="1" applyFill="1" applyBorder="1" applyAlignment="1" applyProtection="1">
      <alignment horizontal="left" indent="1"/>
    </xf>
    <xf numFmtId="0" fontId="18" fillId="4" borderId="0" xfId="0" applyFont="1" applyFill="1" applyBorder="1" applyAlignment="1" applyProtection="1">
      <alignment horizontal="left" vertical="center" wrapText="1"/>
    </xf>
    <xf numFmtId="0" fontId="18" fillId="0" borderId="0" xfId="0" applyFont="1" applyBorder="1" applyAlignment="1" applyProtection="1">
      <alignment horizontal="left" vertical="center" wrapText="1"/>
    </xf>
    <xf numFmtId="0" fontId="7" fillId="0" borderId="1" xfId="0" applyFont="1" applyBorder="1" applyAlignment="1" applyProtection="1">
      <alignment horizontal="left" indent="1"/>
    </xf>
    <xf numFmtId="0" fontId="24" fillId="0" borderId="0" xfId="0" applyFont="1" applyBorder="1" applyAlignment="1" applyProtection="1">
      <alignment vertical="center"/>
    </xf>
    <xf numFmtId="0" fontId="4" fillId="0" borderId="0" xfId="0" applyFont="1" applyAlignment="1" applyProtection="1">
      <alignment horizontal="right"/>
    </xf>
    <xf numFmtId="0" fontId="27" fillId="0" borderId="0" xfId="0" applyFont="1" applyBorder="1" applyAlignment="1" applyProtection="1">
      <alignment vertical="center"/>
    </xf>
    <xf numFmtId="0" fontId="27" fillId="0" borderId="5" xfId="0" applyFont="1" applyBorder="1" applyAlignment="1" applyProtection="1">
      <alignment vertical="center"/>
    </xf>
    <xf numFmtId="0" fontId="14" fillId="0" borderId="0" xfId="0" applyFont="1" applyBorder="1" applyAlignment="1" applyProtection="1">
      <alignment vertical="center"/>
    </xf>
    <xf numFmtId="0" fontId="8" fillId="0" borderId="0" xfId="0" applyFont="1" applyFill="1" applyProtection="1"/>
    <xf numFmtId="0" fontId="7" fillId="0" borderId="0" xfId="0" applyFont="1" applyBorder="1" applyAlignment="1" applyProtection="1">
      <alignment wrapText="1"/>
    </xf>
    <xf numFmtId="0" fontId="28" fillId="0" borderId="0" xfId="0" quotePrefix="1" applyFont="1" applyAlignment="1" applyProtection="1">
      <alignment vertical="center" wrapText="1"/>
    </xf>
    <xf numFmtId="0" fontId="3" fillId="0" borderId="0" xfId="0" quotePrefix="1" applyFont="1" applyAlignment="1" applyProtection="1">
      <alignment horizontal="left" vertical="center" wrapText="1"/>
    </xf>
    <xf numFmtId="0" fontId="7" fillId="0" borderId="0" xfId="0" quotePrefix="1" applyFont="1" applyAlignment="1" applyProtection="1">
      <alignment vertical="center" wrapText="1"/>
    </xf>
    <xf numFmtId="0" fontId="28" fillId="4" borderId="0" xfId="0" quotePrefix="1" applyFont="1" applyFill="1" applyAlignment="1" applyProtection="1">
      <alignment horizontal="left" vertical="center" wrapText="1"/>
    </xf>
    <xf numFmtId="0" fontId="16" fillId="0" borderId="0" xfId="0" applyFont="1" applyProtection="1"/>
    <xf numFmtId="0" fontId="3" fillId="0" borderId="18" xfId="0" applyFont="1" applyBorder="1" applyProtection="1"/>
    <xf numFmtId="0" fontId="1" fillId="0" borderId="1" xfId="0" applyFont="1" applyBorder="1" applyAlignment="1" applyProtection="1">
      <alignment horizontal="left" vertical="top" wrapText="1"/>
    </xf>
    <xf numFmtId="0" fontId="1" fillId="0" borderId="1" xfId="0" applyFont="1" applyBorder="1" applyAlignment="1" applyProtection="1">
      <alignment horizontal="left" wrapText="1"/>
    </xf>
    <xf numFmtId="0" fontId="20" fillId="0" borderId="0" xfId="0" applyFont="1" applyAlignment="1" applyProtection="1">
      <alignment wrapText="1"/>
    </xf>
    <xf numFmtId="0" fontId="1" fillId="0" borderId="3" xfId="0" applyFont="1" applyFill="1" applyBorder="1" applyAlignment="1" applyProtection="1">
      <alignment wrapText="1"/>
    </xf>
    <xf numFmtId="0" fontId="3" fillId="0" borderId="8" xfId="0" applyFont="1" applyBorder="1" applyProtection="1"/>
    <xf numFmtId="0" fontId="1" fillId="0" borderId="1" xfId="0" applyFont="1" applyBorder="1" applyAlignment="1" applyProtection="1">
      <alignment horizontal="left"/>
    </xf>
    <xf numFmtId="0" fontId="3" fillId="0" borderId="0" xfId="0" applyFont="1" applyFill="1" applyBorder="1" applyAlignment="1" applyProtection="1">
      <alignment horizontal="left" indent="1"/>
    </xf>
    <xf numFmtId="0" fontId="7" fillId="0" borderId="0" xfId="0" applyFont="1" applyFill="1" applyBorder="1" applyAlignment="1" applyProtection="1">
      <alignment horizontal="left" indent="3"/>
    </xf>
    <xf numFmtId="0" fontId="3" fillId="0" borderId="0" xfId="0" applyFont="1" applyBorder="1" applyAlignment="1" applyProtection="1">
      <alignment horizontal="left" indent="3"/>
    </xf>
    <xf numFmtId="0" fontId="3" fillId="0" borderId="0" xfId="0" applyFont="1" applyBorder="1" applyProtection="1"/>
    <xf numFmtId="6" fontId="3" fillId="0" borderId="0" xfId="0" applyNumberFormat="1" applyFont="1" applyProtection="1"/>
    <xf numFmtId="0" fontId="20" fillId="0" borderId="0" xfId="0" applyFont="1" applyBorder="1" applyAlignment="1" applyProtection="1">
      <alignment wrapText="1"/>
    </xf>
    <xf numFmtId="0" fontId="3" fillId="0" borderId="18" xfId="0" applyFont="1" applyBorder="1" applyAlignment="1" applyProtection="1">
      <alignment wrapText="1"/>
    </xf>
    <xf numFmtId="14" fontId="0" fillId="0" borderId="0" xfId="0" applyNumberFormat="1"/>
    <xf numFmtId="0" fontId="28" fillId="0" borderId="0" xfId="0" quotePrefix="1" applyFont="1" applyAlignment="1" applyProtection="1">
      <alignment horizontal="left" vertical="center" wrapText="1"/>
    </xf>
    <xf numFmtId="0" fontId="20" fillId="0" borderId="0" xfId="0" applyFont="1" applyFill="1" applyAlignment="1"/>
    <xf numFmtId="0" fontId="7" fillId="0" borderId="0" xfId="0" applyFont="1" applyBorder="1" applyAlignment="1">
      <alignment horizontal="left" vertical="center" wrapText="1"/>
    </xf>
    <xf numFmtId="0" fontId="0" fillId="0" borderId="0" xfId="0" applyAlignment="1" applyProtection="1">
      <alignment horizontal="left" wrapText="1" indent="3"/>
    </xf>
    <xf numFmtId="0" fontId="3" fillId="0" borderId="0" xfId="0" applyFont="1" applyFill="1" applyAlignment="1" applyProtection="1">
      <alignment horizontal="left" wrapText="1" indent="3"/>
    </xf>
    <xf numFmtId="165" fontId="3" fillId="6" borderId="1" xfId="0" applyNumberFormat="1" applyFont="1" applyFill="1" applyBorder="1" applyAlignment="1" applyProtection="1">
      <protection locked="0"/>
    </xf>
    <xf numFmtId="165" fontId="3" fillId="2" borderId="1" xfId="0" applyNumberFormat="1" applyFont="1" applyFill="1" applyBorder="1" applyAlignment="1" applyProtection="1">
      <alignment wrapText="1"/>
    </xf>
    <xf numFmtId="165" fontId="3" fillId="5" borderId="1" xfId="0" applyNumberFormat="1" applyFont="1" applyFill="1" applyBorder="1" applyAlignment="1" applyProtection="1"/>
    <xf numFmtId="165" fontId="3" fillId="5" borderId="1" xfId="0" applyNumberFormat="1" applyFont="1" applyFill="1" applyBorder="1" applyAlignment="1" applyProtection="1">
      <alignment wrapText="1"/>
    </xf>
    <xf numFmtId="165" fontId="3" fillId="6" borderId="1" xfId="0" applyNumberFormat="1" applyFont="1" applyFill="1" applyBorder="1" applyAlignment="1" applyProtection="1">
      <alignment wrapText="1"/>
      <protection locked="0"/>
    </xf>
    <xf numFmtId="165" fontId="3" fillId="0" borderId="1" xfId="0" applyNumberFormat="1" applyFont="1" applyFill="1" applyBorder="1" applyAlignment="1" applyProtection="1"/>
    <xf numFmtId="165" fontId="3" fillId="0" borderId="1" xfId="0" applyNumberFormat="1" applyFont="1" applyFill="1" applyBorder="1" applyAlignment="1" applyProtection="1">
      <alignment wrapText="1"/>
    </xf>
    <xf numFmtId="165" fontId="3" fillId="0" borderId="1" xfId="0" applyNumberFormat="1" applyFont="1" applyBorder="1" applyProtection="1"/>
    <xf numFmtId="165" fontId="3" fillId="2" borderId="1" xfId="0" applyNumberFormat="1" applyFont="1" applyFill="1" applyBorder="1" applyProtection="1"/>
    <xf numFmtId="165" fontId="3" fillId="4" borderId="1" xfId="0" applyNumberFormat="1" applyFont="1" applyFill="1" applyBorder="1" applyAlignment="1" applyProtection="1"/>
    <xf numFmtId="165" fontId="3" fillId="4" borderId="1" xfId="0" applyNumberFormat="1" applyFont="1" applyFill="1" applyBorder="1" applyAlignment="1" applyProtection="1">
      <alignment wrapText="1"/>
    </xf>
    <xf numFmtId="165" fontId="3" fillId="0" borderId="1" xfId="0" applyNumberFormat="1" applyFont="1" applyFill="1" applyBorder="1" applyProtection="1"/>
    <xf numFmtId="165" fontId="3" fillId="0" borderId="1" xfId="0" applyNumberFormat="1" applyFont="1" applyBorder="1" applyAlignment="1" applyProtection="1">
      <alignment wrapText="1"/>
    </xf>
    <xf numFmtId="165" fontId="7" fillId="6" borderId="1" xfId="0" applyNumberFormat="1" applyFont="1" applyFill="1" applyBorder="1" applyAlignment="1" applyProtection="1">
      <alignment wrapText="1"/>
      <protection locked="0"/>
    </xf>
    <xf numFmtId="165" fontId="7" fillId="5" borderId="1" xfId="0" applyNumberFormat="1" applyFont="1" applyFill="1" applyBorder="1" applyAlignment="1" applyProtection="1">
      <alignment wrapText="1"/>
    </xf>
    <xf numFmtId="165" fontId="7" fillId="4" borderId="1" xfId="0" applyNumberFormat="1" applyFont="1" applyFill="1" applyBorder="1" applyAlignment="1" applyProtection="1">
      <alignment wrapText="1"/>
    </xf>
    <xf numFmtId="165" fontId="3" fillId="3" borderId="1" xfId="0" applyNumberFormat="1" applyFont="1" applyFill="1" applyBorder="1" applyAlignment="1" applyProtection="1">
      <alignment wrapText="1"/>
    </xf>
    <xf numFmtId="165" fontId="3" fillId="5" borderId="1" xfId="0" applyNumberFormat="1" applyFont="1" applyFill="1" applyBorder="1" applyAlignment="1" applyProtection="1">
      <alignment wrapText="1"/>
      <protection locked="0"/>
    </xf>
    <xf numFmtId="0" fontId="3" fillId="4" borderId="0" xfId="0" applyFont="1" applyFill="1" applyBorder="1" applyProtection="1"/>
    <xf numFmtId="0" fontId="10" fillId="4" borderId="0" xfId="0" applyFont="1" applyFill="1" applyBorder="1" applyProtection="1"/>
    <xf numFmtId="0" fontId="10" fillId="4" borderId="1" xfId="0" applyFont="1" applyFill="1" applyBorder="1" applyProtection="1"/>
    <xf numFmtId="0" fontId="6" fillId="0" borderId="1" xfId="0" applyFont="1" applyBorder="1" applyAlignment="1" applyProtection="1">
      <alignment horizontal="left"/>
    </xf>
    <xf numFmtId="0" fontId="6" fillId="0" borderId="1" xfId="0" applyFont="1" applyBorder="1" applyAlignment="1" applyProtection="1">
      <alignment horizontal="left" indent="3"/>
    </xf>
    <xf numFmtId="0" fontId="1" fillId="0" borderId="1" xfId="0" applyFont="1" applyBorder="1" applyAlignment="1" applyProtection="1">
      <alignment horizontal="left" indent="2"/>
    </xf>
    <xf numFmtId="0" fontId="24" fillId="4" borderId="1" xfId="0" applyFont="1" applyFill="1" applyBorder="1" applyAlignment="1" applyProtection="1">
      <alignment horizontal="left" indent="5"/>
    </xf>
    <xf numFmtId="0" fontId="6" fillId="0" borderId="1" xfId="0" applyFont="1" applyBorder="1" applyAlignment="1" applyProtection="1">
      <alignment horizontal="left" indent="4"/>
    </xf>
    <xf numFmtId="0" fontId="6" fillId="0" borderId="1" xfId="0" applyFont="1" applyFill="1" applyBorder="1" applyAlignment="1" applyProtection="1">
      <alignment horizontal="left"/>
    </xf>
    <xf numFmtId="165" fontId="7" fillId="0" borderId="1" xfId="0" applyNumberFormat="1" applyFont="1" applyBorder="1" applyProtection="1"/>
    <xf numFmtId="165" fontId="7" fillId="0" borderId="1" xfId="0" applyNumberFormat="1" applyFont="1" applyFill="1" applyBorder="1" applyAlignment="1" applyProtection="1">
      <alignment wrapText="1"/>
    </xf>
    <xf numFmtId="0" fontId="1" fillId="4" borderId="1" xfId="0" applyFont="1" applyFill="1" applyBorder="1" applyAlignment="1" applyProtection="1">
      <alignment horizontal="left" vertical="top" wrapText="1"/>
    </xf>
    <xf numFmtId="166" fontId="3" fillId="6" borderId="1" xfId="2" applyNumberFormat="1" applyFont="1" applyFill="1" applyBorder="1" applyAlignment="1" applyProtection="1">
      <alignment wrapText="1"/>
      <protection locked="0"/>
    </xf>
    <xf numFmtId="0" fontId="7" fillId="0" borderId="0" xfId="0" applyFont="1" applyBorder="1" applyAlignment="1">
      <alignment vertical="center" wrapText="1"/>
    </xf>
    <xf numFmtId="0" fontId="7" fillId="0" borderId="0" xfId="0" applyFont="1" applyBorder="1" applyAlignment="1">
      <alignment wrapText="1"/>
    </xf>
    <xf numFmtId="0" fontId="1" fillId="0" borderId="0" xfId="0" applyFont="1" applyFill="1" applyAlignment="1"/>
    <xf numFmtId="0" fontId="3" fillId="0" borderId="0" xfId="0" applyFont="1" applyAlignment="1">
      <alignment vertical="center" wrapText="1"/>
    </xf>
    <xf numFmtId="0" fontId="1" fillId="0" borderId="0" xfId="0" applyFont="1" applyAlignment="1">
      <alignment vertical="center" wrapText="1"/>
    </xf>
    <xf numFmtId="0" fontId="7" fillId="0" borderId="0" xfId="0" quotePrefix="1" applyFont="1" applyAlignment="1">
      <alignment horizontal="left" vertical="center" wrapText="1" indent="2"/>
    </xf>
    <xf numFmtId="0" fontId="3" fillId="0" borderId="0" xfId="0" quotePrefix="1" applyFont="1" applyAlignment="1">
      <alignment horizontal="left" vertical="center" wrapText="1"/>
    </xf>
    <xf numFmtId="0" fontId="3" fillId="0" borderId="0" xfId="0" applyFont="1" applyBorder="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7" fillId="0" borderId="0" xfId="0" applyFont="1" applyBorder="1" applyAlignment="1">
      <alignment horizontal="left" vertical="top" wrapText="1"/>
    </xf>
    <xf numFmtId="0" fontId="3" fillId="4" borderId="0" xfId="0" applyFont="1" applyFill="1" applyAlignment="1">
      <alignment vertical="top"/>
    </xf>
    <xf numFmtId="0" fontId="7" fillId="4" borderId="0" xfId="0" applyFont="1" applyFill="1" applyBorder="1" applyAlignment="1">
      <alignment vertical="top" wrapText="1"/>
    </xf>
    <xf numFmtId="0" fontId="3" fillId="0" borderId="0" xfId="0" applyFont="1" applyAlignment="1">
      <alignment vertical="top"/>
    </xf>
    <xf numFmtId="0" fontId="6" fillId="0" borderId="0" xfId="0" applyFont="1" applyAlignment="1">
      <alignment vertical="top" wrapText="1"/>
    </xf>
    <xf numFmtId="0" fontId="7" fillId="0" borderId="0" xfId="0" quotePrefix="1" applyFont="1" applyAlignment="1">
      <alignment horizontal="left" vertical="top" wrapText="1" indent="1"/>
    </xf>
    <xf numFmtId="0" fontId="3" fillId="0" borderId="0" xfId="0" quotePrefix="1" applyFont="1" applyAlignment="1">
      <alignment horizontal="left" vertical="top" wrapText="1" indent="1"/>
    </xf>
    <xf numFmtId="0" fontId="34" fillId="0" borderId="0" xfId="0" applyFont="1" applyFill="1" applyAlignment="1"/>
    <xf numFmtId="0" fontId="34" fillId="0" borderId="0" xfId="0" applyFont="1" applyAlignment="1">
      <alignment vertical="center" wrapText="1"/>
    </xf>
    <xf numFmtId="0" fontId="35" fillId="0" borderId="0" xfId="0" applyFont="1"/>
    <xf numFmtId="0" fontId="36" fillId="0" borderId="0" xfId="0" applyFont="1" applyFill="1" applyAlignment="1">
      <alignment horizontal="left" indent="2"/>
    </xf>
    <xf numFmtId="0" fontId="5" fillId="0" borderId="0" xfId="1" applyFont="1" applyFill="1" applyAlignment="1">
      <alignment horizontal="left" indent="2"/>
    </xf>
    <xf numFmtId="0" fontId="7" fillId="0" borderId="0" xfId="0" quotePrefix="1" applyFont="1" applyAlignment="1">
      <alignment vertical="center" wrapText="1"/>
    </xf>
    <xf numFmtId="0" fontId="7" fillId="0" borderId="0" xfId="0" applyFont="1" applyAlignment="1">
      <alignment vertical="center" wrapText="1"/>
    </xf>
    <xf numFmtId="0" fontId="7" fillId="0" borderId="13" xfId="0" applyFont="1" applyBorder="1" applyAlignment="1">
      <alignment vertical="center" wrapText="1"/>
    </xf>
    <xf numFmtId="0" fontId="25" fillId="0" borderId="0" xfId="0" applyFont="1" applyFill="1" applyBorder="1"/>
    <xf numFmtId="0" fontId="7" fillId="0" borderId="0" xfId="0" quotePrefix="1" applyFont="1" applyBorder="1" applyAlignment="1">
      <alignment vertical="center" wrapText="1"/>
    </xf>
    <xf numFmtId="0" fontId="20" fillId="0" borderId="0" xfId="0" applyFont="1" applyFill="1" applyBorder="1" applyAlignment="1"/>
    <xf numFmtId="0" fontId="7" fillId="0" borderId="22" xfId="0" quotePrefix="1" applyFont="1" applyBorder="1" applyAlignment="1">
      <alignment wrapText="1"/>
    </xf>
    <xf numFmtId="0" fontId="7" fillId="0" borderId="22" xfId="0" quotePrefix="1" applyFont="1" applyBorder="1" applyAlignment="1">
      <alignment vertical="center" wrapText="1"/>
    </xf>
    <xf numFmtId="0" fontId="7" fillId="0" borderId="0" xfId="0" quotePrefix="1" applyFont="1" applyAlignment="1">
      <alignment horizontal="left" vertical="center" wrapText="1" indent="3"/>
    </xf>
    <xf numFmtId="0" fontId="37" fillId="0" borderId="0" xfId="0" applyFont="1"/>
    <xf numFmtId="0" fontId="3" fillId="0" borderId="0" xfId="0" applyFont="1" applyAlignment="1">
      <alignment horizontal="left" vertical="center" wrapText="1" indent="2"/>
    </xf>
    <xf numFmtId="0" fontId="3" fillId="0" borderId="0" xfId="0" applyFont="1" applyBorder="1" applyAlignment="1">
      <alignment horizontal="left" indent="3"/>
    </xf>
    <xf numFmtId="0" fontId="3" fillId="0" borderId="0" xfId="0" applyFont="1" applyAlignment="1">
      <alignment horizontal="left" indent="3"/>
    </xf>
    <xf numFmtId="0" fontId="3" fillId="0" borderId="0" xfId="0" quotePrefix="1" applyFont="1" applyAlignment="1">
      <alignment horizontal="left" vertical="center" wrapText="1" indent="3"/>
    </xf>
    <xf numFmtId="0" fontId="3" fillId="0" borderId="0" xfId="0" quotePrefix="1" applyFont="1" applyAlignment="1">
      <alignment vertical="center" wrapText="1"/>
    </xf>
    <xf numFmtId="0" fontId="0" fillId="0" borderId="0" xfId="0" applyNumberFormat="1"/>
    <xf numFmtId="0" fontId="20" fillId="0" borderId="0" xfId="0" applyFont="1" applyFill="1" applyAlignment="1"/>
    <xf numFmtId="0" fontId="7" fillId="0" borderId="0" xfId="0" quotePrefix="1" applyFont="1" applyProtection="1"/>
    <xf numFmtId="0" fontId="21" fillId="0" borderId="2" xfId="1" applyFont="1" applyBorder="1"/>
    <xf numFmtId="0" fontId="3" fillId="0" borderId="4" xfId="0" applyFont="1" applyBorder="1"/>
    <xf numFmtId="0" fontId="3" fillId="4" borderId="1" xfId="0" applyFont="1" applyFill="1" applyBorder="1"/>
    <xf numFmtId="0" fontId="40" fillId="0" borderId="2" xfId="0" applyFont="1" applyBorder="1"/>
    <xf numFmtId="0" fontId="5" fillId="0" borderId="0" xfId="1" applyFont="1" applyBorder="1"/>
    <xf numFmtId="165" fontId="13" fillId="6" borderId="1" xfId="0" applyNumberFormat="1" applyFont="1" applyFill="1" applyBorder="1" applyAlignment="1" applyProtection="1">
      <alignment wrapText="1"/>
      <protection locked="0"/>
    </xf>
    <xf numFmtId="0" fontId="32" fillId="0" borderId="0" xfId="0" applyFont="1"/>
    <xf numFmtId="0" fontId="3" fillId="0" borderId="0" xfId="0" applyFont="1" applyBorder="1" applyAlignment="1">
      <alignment horizontal="left"/>
    </xf>
    <xf numFmtId="0" fontId="9" fillId="0" borderId="0" xfId="0" applyFont="1" applyBorder="1" applyAlignment="1">
      <alignment horizontal="left"/>
    </xf>
    <xf numFmtId="0" fontId="3" fillId="0" borderId="0" xfId="0" quotePrefix="1" applyFont="1" applyBorder="1" applyAlignment="1">
      <alignment horizontal="left" wrapText="1" indent="3"/>
    </xf>
    <xf numFmtId="0" fontId="6" fillId="4" borderId="0" xfId="0" applyFont="1" applyFill="1" applyBorder="1" applyAlignment="1" applyProtection="1">
      <alignment horizontal="left" vertical="center" wrapText="1"/>
    </xf>
    <xf numFmtId="14" fontId="3" fillId="0" borderId="1" xfId="0" applyNumberFormat="1" applyFont="1" applyFill="1" applyBorder="1" applyAlignment="1" applyProtection="1">
      <alignment horizontal="center"/>
    </xf>
    <xf numFmtId="0" fontId="3" fillId="0" borderId="1" xfId="0" applyFont="1" applyFill="1" applyBorder="1" applyAlignment="1" applyProtection="1">
      <alignment horizontal="left" indent="3"/>
    </xf>
    <xf numFmtId="0" fontId="1" fillId="0" borderId="1" xfId="0" applyFont="1" applyFill="1" applyBorder="1" applyAlignment="1" applyProtection="1">
      <alignment horizontal="left" indent="2"/>
    </xf>
    <xf numFmtId="0" fontId="3" fillId="0" borderId="1" xfId="0" applyFont="1" applyBorder="1" applyAlignment="1" applyProtection="1">
      <alignment horizontal="left"/>
    </xf>
    <xf numFmtId="0" fontId="7" fillId="4" borderId="1" xfId="0" applyFont="1" applyFill="1" applyBorder="1" applyAlignment="1" applyProtection="1">
      <alignment horizontal="left"/>
    </xf>
    <xf numFmtId="0" fontId="3" fillId="0" borderId="0" xfId="0" applyFont="1" applyAlignment="1" applyProtection="1"/>
    <xf numFmtId="0" fontId="43" fillId="0" borderId="0" xfId="0" applyFont="1" applyAlignment="1">
      <alignment vertical="center"/>
    </xf>
    <xf numFmtId="0" fontId="1" fillId="0" borderId="0" xfId="0" applyFont="1" applyAlignment="1"/>
    <xf numFmtId="0" fontId="1" fillId="0" borderId="1" xfId="0" applyFont="1" applyFill="1" applyBorder="1" applyAlignment="1" applyProtection="1">
      <alignment horizontal="center"/>
    </xf>
    <xf numFmtId="0" fontId="7" fillId="0" borderId="1" xfId="0" applyFont="1" applyFill="1" applyBorder="1" applyAlignment="1" applyProtection="1">
      <alignment horizontal="left" indent="2"/>
    </xf>
    <xf numFmtId="0" fontId="3" fillId="0" borderId="0" xfId="0" applyFont="1" applyFill="1" applyAlignment="1" applyProtection="1">
      <alignment horizontal="left" wrapText="1"/>
    </xf>
    <xf numFmtId="0" fontId="3" fillId="0" borderId="0" xfId="0" applyFont="1" applyFill="1" applyAlignment="1" applyProtection="1">
      <alignment wrapText="1"/>
    </xf>
    <xf numFmtId="0" fontId="0" fillId="0" borderId="0" xfId="0" applyAlignment="1" applyProtection="1">
      <alignment wrapText="1"/>
    </xf>
    <xf numFmtId="0" fontId="7" fillId="0" borderId="0" xfId="0" quotePrefix="1" applyFont="1" applyAlignment="1" applyProtection="1">
      <alignment horizontal="left" wrapText="1"/>
    </xf>
    <xf numFmtId="0" fontId="12" fillId="0" borderId="0" xfId="0" applyFont="1" applyAlignment="1" applyProtection="1">
      <alignment wrapText="1"/>
    </xf>
    <xf numFmtId="0" fontId="3" fillId="0" borderId="0" xfId="0" applyFont="1" applyAlignment="1" applyProtection="1">
      <alignment wrapText="1"/>
    </xf>
    <xf numFmtId="0" fontId="19" fillId="0" borderId="0" xfId="0" applyFont="1" applyAlignment="1" applyProtection="1">
      <alignment wrapText="1"/>
    </xf>
    <xf numFmtId="0" fontId="3" fillId="0" borderId="0" xfId="0" quotePrefix="1" applyFont="1" applyAlignment="1" applyProtection="1">
      <alignment horizontal="left" wrapText="1"/>
    </xf>
    <xf numFmtId="0" fontId="7" fillId="0" borderId="0" xfId="0" quotePrefix="1" applyFont="1" applyAlignment="1" applyProtection="1">
      <alignment wrapText="1"/>
    </xf>
    <xf numFmtId="0" fontId="7" fillId="0" borderId="0" xfId="0" applyFont="1" applyAlignment="1" applyProtection="1">
      <alignment wrapText="1"/>
    </xf>
    <xf numFmtId="0" fontId="18" fillId="0" borderId="0" xfId="0" applyFont="1" applyAlignment="1" applyProtection="1">
      <alignment wrapText="1"/>
    </xf>
    <xf numFmtId="0" fontId="3" fillId="0" borderId="0" xfId="0" quotePrefix="1" applyFont="1" applyAlignment="1" applyProtection="1">
      <alignment wrapText="1"/>
    </xf>
    <xf numFmtId="0" fontId="7" fillId="0" borderId="0" xfId="0" applyFont="1" applyProtection="1"/>
    <xf numFmtId="0" fontId="3" fillId="0" borderId="0" xfId="0" applyFont="1" applyProtection="1"/>
    <xf numFmtId="0" fontId="12" fillId="0" borderId="0" xfId="0" applyFont="1" applyProtection="1"/>
    <xf numFmtId="0" fontId="6" fillId="0" borderId="0" xfId="0" applyFont="1" applyBorder="1" applyAlignment="1" applyProtection="1">
      <alignment horizontal="left" wrapText="1"/>
    </xf>
    <xf numFmtId="0" fontId="7" fillId="0" borderId="0" xfId="0" quotePrefix="1" applyFont="1" applyAlignment="1" applyProtection="1">
      <alignment horizontal="left" vertical="center" wrapText="1"/>
    </xf>
    <xf numFmtId="0" fontId="5" fillId="0" borderId="0" xfId="1" applyFont="1" applyFill="1" applyBorder="1" applyAlignment="1" applyProtection="1">
      <alignment horizontal="left"/>
    </xf>
    <xf numFmtId="0" fontId="1" fillId="0" borderId="0" xfId="0" applyFont="1" applyBorder="1" applyProtection="1"/>
    <xf numFmtId="0" fontId="5" fillId="4" borderId="0" xfId="1" applyFont="1" applyFill="1" applyBorder="1" applyAlignment="1" applyProtection="1">
      <alignment horizontal="left" wrapText="1"/>
    </xf>
    <xf numFmtId="0" fontId="6" fillId="0" borderId="0" xfId="0" applyFont="1" applyBorder="1" applyAlignment="1" applyProtection="1">
      <alignment wrapText="1"/>
    </xf>
    <xf numFmtId="165" fontId="3" fillId="6" borderId="1" xfId="0" applyNumberFormat="1" applyFont="1" applyFill="1" applyBorder="1" applyAlignment="1" applyProtection="1">
      <alignment horizontal="left" wrapText="1" indent="1"/>
      <protection locked="0"/>
    </xf>
    <xf numFmtId="0" fontId="3" fillId="0" borderId="0" xfId="0" applyFont="1" applyAlignment="1" applyProtection="1">
      <alignment horizontal="left" indent="1"/>
    </xf>
    <xf numFmtId="0" fontId="6" fillId="0" borderId="1" xfId="0" applyFont="1" applyFill="1" applyBorder="1" applyAlignment="1" applyProtection="1">
      <alignment horizontal="left" indent="2"/>
    </xf>
    <xf numFmtId="0" fontId="6" fillId="0" borderId="1" xfId="0" applyFont="1" applyBorder="1" applyAlignment="1" applyProtection="1">
      <alignment horizontal="left" indent="2"/>
    </xf>
    <xf numFmtId="0" fontId="24" fillId="4" borderId="1" xfId="0" applyFont="1" applyFill="1" applyBorder="1" applyAlignment="1" applyProtection="1">
      <alignment horizontal="left" indent="4"/>
    </xf>
    <xf numFmtId="0" fontId="7" fillId="0" borderId="1" xfId="0" applyFont="1" applyFill="1" applyBorder="1" applyAlignment="1" applyProtection="1">
      <alignment horizontal="left" indent="3"/>
    </xf>
    <xf numFmtId="0" fontId="3" fillId="0" borderId="1" xfId="0" applyFont="1" applyFill="1" applyBorder="1" applyAlignment="1" applyProtection="1">
      <alignment horizontal="left" indent="4"/>
    </xf>
    <xf numFmtId="0" fontId="24" fillId="0" borderId="1" xfId="0" applyFont="1" applyFill="1" applyBorder="1" applyAlignment="1" applyProtection="1">
      <alignment horizontal="left" indent="4"/>
    </xf>
    <xf numFmtId="0" fontId="7" fillId="0" borderId="0" xfId="0" quotePrefix="1" applyFont="1" applyAlignment="1" applyProtection="1">
      <alignment vertical="center" wrapText="1"/>
      <protection locked="0"/>
    </xf>
    <xf numFmtId="0" fontId="6" fillId="0" borderId="22" xfId="0" quotePrefix="1" applyFont="1" applyBorder="1" applyAlignment="1" applyProtection="1">
      <alignment vertical="center" wrapText="1"/>
      <protection locked="0"/>
    </xf>
    <xf numFmtId="0" fontId="6" fillId="0" borderId="22" xfId="0" quotePrefix="1" applyFont="1" applyBorder="1" applyAlignment="1" applyProtection="1">
      <alignment horizontal="left" vertical="center" wrapText="1"/>
      <protection locked="0"/>
    </xf>
    <xf numFmtId="0" fontId="3" fillId="0" borderId="0" xfId="0" applyFont="1" applyFill="1" applyBorder="1" applyAlignment="1" applyProtection="1">
      <alignment horizontal="center" wrapText="1"/>
    </xf>
    <xf numFmtId="0" fontId="3" fillId="0" borderId="0" xfId="0" applyFont="1" applyAlignment="1" applyProtection="1">
      <alignment horizontal="left"/>
    </xf>
    <xf numFmtId="0" fontId="3" fillId="6" borderId="1" xfId="0" applyFont="1" applyFill="1" applyBorder="1" applyProtection="1">
      <protection locked="0"/>
    </xf>
    <xf numFmtId="0" fontId="3" fillId="4" borderId="1" xfId="0" applyFont="1" applyFill="1" applyBorder="1" applyProtection="1">
      <protection locked="0"/>
    </xf>
    <xf numFmtId="0" fontId="3" fillId="4" borderId="1" xfId="0" applyFont="1" applyFill="1" applyBorder="1" applyAlignment="1" applyProtection="1">
      <alignment wrapText="1"/>
      <protection locked="0"/>
    </xf>
    <xf numFmtId="0" fontId="0" fillId="0" borderId="0" xfId="0" applyAlignment="1" applyProtection="1">
      <alignment vertical="center"/>
    </xf>
    <xf numFmtId="0" fontId="0" fillId="0" borderId="0" xfId="0" applyAlignment="1" applyProtection="1">
      <alignment horizontal="left" vertical="center" indent="1"/>
    </xf>
    <xf numFmtId="0" fontId="32" fillId="0" borderId="0" xfId="0" applyFont="1" applyAlignment="1" applyProtection="1">
      <alignment vertical="center"/>
    </xf>
    <xf numFmtId="0" fontId="13" fillId="6" borderId="1" xfId="0" applyFont="1" applyFill="1" applyBorder="1" applyProtection="1">
      <protection locked="0"/>
    </xf>
    <xf numFmtId="165" fontId="3" fillId="13" borderId="1" xfId="0" applyNumberFormat="1" applyFont="1" applyFill="1" applyBorder="1" applyAlignment="1" applyProtection="1">
      <alignment wrapText="1"/>
    </xf>
    <xf numFmtId="0" fontId="1" fillId="0" borderId="3" xfId="0" applyFont="1" applyBorder="1" applyProtection="1"/>
    <xf numFmtId="0" fontId="1" fillId="0" borderId="22" xfId="0" applyFont="1" applyBorder="1" applyProtection="1"/>
    <xf numFmtId="0" fontId="5" fillId="0" borderId="1" xfId="1" applyFont="1" applyBorder="1" applyProtection="1"/>
    <xf numFmtId="0" fontId="3" fillId="0" borderId="1" xfId="0" applyFont="1" applyBorder="1" applyAlignment="1" applyProtection="1">
      <alignment horizontal="right" vertical="center"/>
    </xf>
    <xf numFmtId="0" fontId="7" fillId="0" borderId="1" xfId="0" applyFont="1" applyBorder="1" applyAlignment="1" applyProtection="1">
      <alignment horizontal="right" vertical="center"/>
    </xf>
    <xf numFmtId="0" fontId="3" fillId="12" borderId="1" xfId="0" applyFont="1" applyFill="1" applyBorder="1" applyProtection="1"/>
    <xf numFmtId="0" fontId="3" fillId="0" borderId="1" xfId="0" applyFont="1" applyBorder="1" applyAlignment="1" applyProtection="1">
      <alignment vertical="center"/>
    </xf>
    <xf numFmtId="0" fontId="3" fillId="9" borderId="1" xfId="0" applyFont="1" applyFill="1" applyBorder="1" applyProtection="1"/>
    <xf numFmtId="0" fontId="39" fillId="0" borderId="1" xfId="0" applyFont="1" applyBorder="1" applyAlignment="1" applyProtection="1">
      <alignment vertical="center"/>
    </xf>
    <xf numFmtId="0" fontId="3" fillId="0" borderId="0" xfId="0" applyFont="1" applyBorder="1" applyAlignment="1" applyProtection="1">
      <alignment vertical="center"/>
    </xf>
    <xf numFmtId="0" fontId="39" fillId="0" borderId="0" xfId="0" applyFont="1" applyBorder="1" applyAlignment="1" applyProtection="1">
      <alignment vertical="center"/>
    </xf>
    <xf numFmtId="0" fontId="3" fillId="10" borderId="1" xfId="0" applyFont="1" applyFill="1" applyBorder="1" applyProtection="1"/>
    <xf numFmtId="0" fontId="3" fillId="0" borderId="4" xfId="0" applyFont="1" applyBorder="1" applyAlignment="1" applyProtection="1">
      <alignment vertical="center"/>
    </xf>
    <xf numFmtId="0" fontId="3" fillId="7" borderId="1" xfId="0" applyFont="1" applyFill="1" applyBorder="1" applyProtection="1"/>
    <xf numFmtId="165" fontId="3" fillId="5" borderId="1" xfId="0" applyNumberFormat="1" applyFont="1" applyFill="1" applyBorder="1" applyProtection="1"/>
    <xf numFmtId="0" fontId="3" fillId="11" borderId="1" xfId="0" applyFont="1" applyFill="1" applyBorder="1" applyProtection="1"/>
    <xf numFmtId="0" fontId="3" fillId="0" borderId="0" xfId="0" applyFont="1" applyAlignment="1" applyProtection="1">
      <alignment vertical="center"/>
    </xf>
    <xf numFmtId="0" fontId="39" fillId="0" borderId="0" xfId="0" applyFont="1" applyAlignment="1" applyProtection="1">
      <alignment vertical="center"/>
    </xf>
    <xf numFmtId="0" fontId="3" fillId="8" borderId="1" xfId="0" applyFont="1" applyFill="1" applyBorder="1" applyProtection="1"/>
    <xf numFmtId="0" fontId="5" fillId="0" borderId="0" xfId="1" applyFont="1" applyBorder="1" applyProtection="1"/>
    <xf numFmtId="0" fontId="5" fillId="4" borderId="0" xfId="1" applyFont="1" applyFill="1" applyBorder="1" applyAlignment="1" applyProtection="1">
      <alignment horizontal="left" vertical="center"/>
    </xf>
    <xf numFmtId="0" fontId="21" fillId="4" borderId="0" xfId="1" applyFont="1" applyFill="1" applyBorder="1" applyAlignment="1" applyProtection="1">
      <alignment horizontal="left" wrapText="1"/>
    </xf>
    <xf numFmtId="0" fontId="21" fillId="0" borderId="0" xfId="1" applyFont="1" applyFill="1" applyBorder="1" applyAlignment="1" applyProtection="1"/>
    <xf numFmtId="0" fontId="21" fillId="4" borderId="0" xfId="1" applyFont="1" applyFill="1" applyBorder="1" applyAlignment="1" applyProtection="1">
      <alignment horizontal="left" wrapText="1"/>
    </xf>
    <xf numFmtId="0" fontId="3" fillId="0" borderId="0" xfId="0" applyFont="1" applyProtection="1"/>
    <xf numFmtId="0" fontId="3" fillId="0" borderId="0" xfId="0" applyFont="1" applyProtection="1"/>
    <xf numFmtId="0" fontId="44" fillId="0" borderId="0" xfId="0" applyFont="1"/>
    <xf numFmtId="0" fontId="1" fillId="0" borderId="0" xfId="0" applyFont="1"/>
    <xf numFmtId="165" fontId="7" fillId="6" borderId="1" xfId="0" quotePrefix="1" applyNumberFormat="1" applyFont="1" applyFill="1" applyBorder="1" applyAlignment="1" applyProtection="1">
      <alignment wrapText="1"/>
      <protection locked="0"/>
    </xf>
    <xf numFmtId="165" fontId="7" fillId="0" borderId="1" xfId="0" quotePrefix="1" applyNumberFormat="1" applyFont="1" applyBorder="1" applyProtection="1"/>
    <xf numFmtId="165" fontId="7" fillId="4" borderId="1" xfId="0" quotePrefix="1" applyNumberFormat="1" applyFont="1" applyFill="1" applyBorder="1" applyAlignment="1" applyProtection="1">
      <alignment wrapText="1"/>
    </xf>
    <xf numFmtId="0" fontId="7" fillId="0" borderId="0" xfId="0" quotePrefix="1" applyFont="1"/>
    <xf numFmtId="0" fontId="7" fillId="0" borderId="0" xfId="0" quotePrefix="1" applyFont="1" applyFill="1" applyBorder="1" applyAlignment="1" applyProtection="1">
      <alignment wrapText="1"/>
    </xf>
    <xf numFmtId="0" fontId="7" fillId="6" borderId="1" xfId="0" quotePrefix="1" applyFont="1" applyFill="1" applyBorder="1" applyAlignment="1" applyProtection="1">
      <alignment wrapText="1"/>
      <protection locked="0"/>
    </xf>
    <xf numFmtId="164" fontId="7" fillId="0" borderId="0" xfId="0" quotePrefix="1" applyNumberFormat="1" applyFont="1" applyFill="1" applyBorder="1" applyAlignment="1" applyProtection="1">
      <alignment wrapText="1"/>
    </xf>
    <xf numFmtId="165" fontId="7" fillId="2" borderId="1" xfId="0" quotePrefix="1" applyNumberFormat="1" applyFont="1" applyFill="1" applyBorder="1" applyProtection="1"/>
    <xf numFmtId="0" fontId="7" fillId="0" borderId="0" xfId="0" quotePrefix="1" applyFont="1" applyFill="1" applyBorder="1" applyAlignment="1" applyProtection="1">
      <alignment horizontal="left" vertical="center" wrapText="1"/>
    </xf>
    <xf numFmtId="0" fontId="7" fillId="0" borderId="1" xfId="0" quotePrefix="1" applyFont="1" applyBorder="1"/>
    <xf numFmtId="0" fontId="3" fillId="0" borderId="0" xfId="0" applyFont="1" applyBorder="1" applyAlignment="1" applyProtection="1">
      <alignment wrapText="1"/>
      <protection locked="0"/>
    </xf>
    <xf numFmtId="0" fontId="3" fillId="6" borderId="1" xfId="0" applyNumberFormat="1" applyFont="1" applyFill="1" applyBorder="1" applyAlignment="1" applyProtection="1">
      <alignment horizontal="center"/>
      <protection locked="0"/>
    </xf>
    <xf numFmtId="0" fontId="0" fillId="0" borderId="0" xfId="0" applyNumberFormat="1" applyFill="1"/>
    <xf numFmtId="0" fontId="7" fillId="0" borderId="0" xfId="0" quotePrefix="1" applyFont="1" applyAlignment="1" applyProtection="1">
      <alignment horizontal="left" wrapText="1"/>
    </xf>
    <xf numFmtId="0" fontId="3" fillId="0" borderId="0" xfId="0" applyFont="1" applyProtection="1"/>
    <xf numFmtId="0" fontId="3" fillId="0" borderId="0" xfId="0" applyFont="1" applyProtection="1"/>
    <xf numFmtId="1" fontId="3" fillId="5" borderId="1" xfId="0" applyNumberFormat="1" applyFont="1" applyFill="1" applyBorder="1" applyAlignment="1" applyProtection="1"/>
    <xf numFmtId="0" fontId="6" fillId="0" borderId="1" xfId="0" applyFont="1" applyFill="1" applyBorder="1" applyAlignment="1" applyProtection="1">
      <alignment horizontal="center" wrapText="1"/>
    </xf>
    <xf numFmtId="0" fontId="35" fillId="0" borderId="0" xfId="0" applyFont="1" applyFill="1" applyAlignment="1"/>
    <xf numFmtId="0" fontId="45" fillId="0" borderId="0" xfId="0" applyFont="1"/>
    <xf numFmtId="0" fontId="7" fillId="0" borderId="22" xfId="0" applyFont="1" applyBorder="1" applyAlignment="1">
      <alignment vertical="center" wrapText="1"/>
    </xf>
    <xf numFmtId="0" fontId="3" fillId="0" borderId="0" xfId="0" applyFont="1" applyProtection="1"/>
    <xf numFmtId="0" fontId="3" fillId="0" borderId="0" xfId="0" applyFont="1" applyProtection="1"/>
    <xf numFmtId="0" fontId="0" fillId="0" borderId="0" xfId="0" applyAlignment="1">
      <alignment horizontal="left" vertical="center" indent="1"/>
    </xf>
    <xf numFmtId="0" fontId="7" fillId="0" borderId="0" xfId="0" quotePrefix="1" applyFont="1" applyAlignment="1" applyProtection="1">
      <alignment horizontal="left" wrapText="1"/>
    </xf>
    <xf numFmtId="0" fontId="3" fillId="0" borderId="0" xfId="0" applyFont="1" applyProtection="1"/>
    <xf numFmtId="0" fontId="1"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3" fillId="0" borderId="0" xfId="0" quotePrefix="1" applyFont="1" applyFill="1" applyProtection="1"/>
    <xf numFmtId="0" fontId="3" fillId="0" borderId="0" xfId="0" quotePrefix="1" applyFont="1" applyFill="1" applyAlignment="1" applyProtection="1">
      <alignment horizontal="left" indent="2"/>
    </xf>
    <xf numFmtId="0" fontId="3" fillId="0" borderId="0" xfId="0" applyFont="1" applyFill="1" applyAlignment="1" applyProtection="1">
      <alignment horizontal="left" indent="2"/>
    </xf>
    <xf numFmtId="165" fontId="3" fillId="6" borderId="0" xfId="0" applyNumberFormat="1" applyFont="1" applyFill="1" applyBorder="1" applyAlignment="1" applyProtection="1">
      <protection locked="0"/>
    </xf>
    <xf numFmtId="0" fontId="46" fillId="14" borderId="0" xfId="0" applyFont="1" applyFill="1" applyBorder="1" applyAlignment="1">
      <alignment horizontal="center" vertical="center"/>
    </xf>
    <xf numFmtId="0" fontId="0" fillId="4" borderId="0" xfId="0" applyFill="1"/>
    <xf numFmtId="0" fontId="47" fillId="4" borderId="23" xfId="0" applyFont="1" applyFill="1" applyBorder="1" applyAlignment="1">
      <alignment horizontal="left" vertical="top"/>
    </xf>
    <xf numFmtId="0" fontId="48" fillId="4" borderId="24" xfId="0" applyFont="1" applyFill="1" applyBorder="1" applyAlignment="1">
      <alignment horizontal="left" vertical="top" wrapText="1"/>
    </xf>
    <xf numFmtId="0" fontId="50" fillId="4" borderId="24" xfId="0" applyFont="1" applyFill="1" applyBorder="1" applyAlignment="1">
      <alignment horizontal="left" vertical="top" wrapText="1"/>
    </xf>
    <xf numFmtId="0" fontId="50" fillId="4" borderId="25" xfId="0" applyFont="1" applyFill="1" applyBorder="1" applyAlignment="1">
      <alignment horizontal="left" vertical="top" wrapText="1"/>
    </xf>
    <xf numFmtId="0" fontId="47" fillId="4" borderId="23" xfId="3" applyFont="1" applyFill="1" applyBorder="1" applyAlignment="1" applyProtection="1">
      <alignment horizontal="left" vertical="center" wrapText="1"/>
    </xf>
    <xf numFmtId="0" fontId="47" fillId="4" borderId="25" xfId="3" applyFont="1" applyFill="1" applyBorder="1" applyAlignment="1" applyProtection="1">
      <alignment horizontal="left" vertical="center" wrapText="1"/>
    </xf>
    <xf numFmtId="0" fontId="50" fillId="4" borderId="22" xfId="0" quotePrefix="1" applyFont="1" applyFill="1" applyBorder="1" applyAlignment="1">
      <alignment horizontal="left" wrapText="1"/>
    </xf>
    <xf numFmtId="0" fontId="53" fillId="4" borderId="22" xfId="0" applyFont="1" applyFill="1" applyBorder="1" applyAlignment="1">
      <alignment horizontal="center"/>
    </xf>
    <xf numFmtId="0" fontId="3" fillId="0" borderId="0" xfId="0" applyFont="1" applyProtection="1"/>
    <xf numFmtId="0" fontId="3" fillId="0" borderId="5" xfId="0" applyFont="1" applyBorder="1" applyAlignment="1">
      <alignment horizontal="center"/>
    </xf>
    <xf numFmtId="0" fontId="42" fillId="0" borderId="0" xfId="0" applyFont="1" applyFill="1" applyAlignment="1"/>
    <xf numFmtId="0" fontId="3" fillId="0" borderId="0" xfId="0" applyFont="1" applyFill="1" applyAlignment="1" applyProtection="1">
      <alignment horizontal="left" vertical="top" wrapText="1"/>
    </xf>
    <xf numFmtId="0" fontId="3" fillId="0" borderId="0" xfId="0" quotePrefix="1" applyFont="1" applyFill="1" applyAlignment="1" applyProtection="1">
      <alignment horizontal="left" wrapText="1" indent="2"/>
    </xf>
    <xf numFmtId="0" fontId="3" fillId="0" borderId="0" xfId="0" applyFont="1" applyFill="1" applyAlignment="1" applyProtection="1">
      <alignment horizontal="left" wrapText="1" indent="2"/>
    </xf>
    <xf numFmtId="0" fontId="3" fillId="0" borderId="0" xfId="0" quotePrefix="1" applyFont="1" applyFill="1" applyAlignment="1" applyProtection="1">
      <alignment horizontal="left" wrapText="1"/>
    </xf>
    <xf numFmtId="0" fontId="3" fillId="0" borderId="0" xfId="0" applyFont="1" applyFill="1" applyAlignment="1" applyProtection="1">
      <alignment horizontal="left" wrapText="1"/>
    </xf>
    <xf numFmtId="0" fontId="3" fillId="0" borderId="0" xfId="0" applyFont="1" applyFill="1" applyAlignment="1" applyProtection="1">
      <alignment horizontal="left" wrapText="1" indent="1"/>
    </xf>
    <xf numFmtId="0" fontId="3" fillId="0" borderId="0" xfId="0" applyFont="1" applyAlignment="1" applyProtection="1">
      <alignment horizontal="left" wrapText="1"/>
    </xf>
    <xf numFmtId="0" fontId="6" fillId="4" borderId="1" xfId="0" applyFont="1" applyFill="1" applyBorder="1" applyAlignment="1" applyProtection="1">
      <alignment horizontal="left" vertical="center" wrapText="1"/>
    </xf>
    <xf numFmtId="0" fontId="7" fillId="0" borderId="0" xfId="0" quotePrefix="1" applyFont="1" applyAlignment="1" applyProtection="1">
      <alignment horizontal="left" wrapText="1"/>
    </xf>
    <xf numFmtId="0" fontId="7" fillId="0" borderId="0" xfId="0" applyFont="1" applyAlignment="1" applyProtection="1">
      <alignment horizontal="left" wrapText="1"/>
    </xf>
    <xf numFmtId="0" fontId="18" fillId="4" borderId="5" xfId="0" applyFont="1" applyFill="1" applyBorder="1" applyProtection="1"/>
    <xf numFmtId="0" fontId="10" fillId="0" borderId="15" xfId="0" applyFont="1" applyBorder="1" applyProtection="1"/>
    <xf numFmtId="0" fontId="10" fillId="0" borderId="6" xfId="0" applyFont="1" applyBorder="1" applyProtection="1"/>
    <xf numFmtId="0" fontId="10" fillId="0" borderId="16" xfId="0" applyFont="1" applyBorder="1" applyProtection="1"/>
    <xf numFmtId="0" fontId="10" fillId="0" borderId="8" xfId="0" applyFont="1" applyBorder="1" applyProtection="1"/>
    <xf numFmtId="0" fontId="10" fillId="0" borderId="0" xfId="0" applyFont="1" applyBorder="1" applyProtection="1"/>
    <xf numFmtId="0" fontId="10" fillId="0" borderId="17" xfId="0" applyFont="1" applyBorder="1" applyProtection="1"/>
    <xf numFmtId="0" fontId="10" fillId="0" borderId="18" xfId="0" applyFont="1" applyBorder="1" applyProtection="1"/>
    <xf numFmtId="0" fontId="10" fillId="0" borderId="5" xfId="0" applyFont="1" applyBorder="1" applyProtection="1"/>
    <xf numFmtId="0" fontId="10" fillId="0" borderId="19" xfId="0" applyFont="1" applyBorder="1" applyProtection="1"/>
    <xf numFmtId="0" fontId="6" fillId="0" borderId="0" xfId="0" applyFont="1" applyAlignment="1" applyProtection="1">
      <alignment horizontal="left" wrapText="1"/>
    </xf>
    <xf numFmtId="0" fontId="12" fillId="0" borderId="0" xfId="0" applyFont="1" applyAlignment="1" applyProtection="1">
      <alignment wrapText="1"/>
    </xf>
    <xf numFmtId="0" fontId="3" fillId="0" borderId="0" xfId="0" applyFont="1" applyAlignment="1" applyProtection="1">
      <alignment wrapText="1"/>
    </xf>
    <xf numFmtId="0" fontId="19" fillId="0" borderId="0" xfId="0" applyFont="1" applyAlignment="1" applyProtection="1">
      <alignment wrapText="1"/>
    </xf>
    <xf numFmtId="0" fontId="24" fillId="0" borderId="0" xfId="0" quotePrefix="1" applyFont="1" applyAlignment="1" applyProtection="1">
      <alignment horizontal="left" vertical="center" wrapText="1"/>
    </xf>
    <xf numFmtId="0" fontId="3" fillId="0" borderId="0" xfId="0" applyFont="1" applyAlignment="1" applyProtection="1">
      <alignment horizontal="center"/>
    </xf>
    <xf numFmtId="0" fontId="7" fillId="4" borderId="1" xfId="0" applyFont="1" applyFill="1" applyBorder="1" applyAlignment="1" applyProtection="1">
      <alignment horizontal="left" vertical="center" wrapText="1"/>
    </xf>
    <xf numFmtId="0" fontId="3" fillId="0" borderId="0" xfId="0" quotePrefix="1" applyFont="1" applyAlignment="1" applyProtection="1">
      <alignment horizontal="left" wrapText="1"/>
    </xf>
    <xf numFmtId="0" fontId="24" fillId="4" borderId="0" xfId="0" applyFont="1" applyFill="1" applyBorder="1" applyProtection="1"/>
    <xf numFmtId="0" fontId="7" fillId="0" borderId="0" xfId="0" quotePrefix="1" applyFont="1" applyAlignment="1" applyProtection="1">
      <alignment wrapText="1"/>
    </xf>
    <xf numFmtId="0" fontId="7" fillId="0" borderId="0" xfId="0" applyFont="1" applyAlignment="1" applyProtection="1">
      <alignment wrapText="1"/>
    </xf>
    <xf numFmtId="0" fontId="18" fillId="0" borderId="0" xfId="0" applyFont="1" applyAlignment="1" applyProtection="1">
      <alignment wrapText="1"/>
    </xf>
    <xf numFmtId="0" fontId="18" fillId="0" borderId="0" xfId="0" applyFont="1" applyAlignment="1" applyProtection="1">
      <alignment horizontal="left" wrapText="1"/>
    </xf>
    <xf numFmtId="0" fontId="1" fillId="0" borderId="5" xfId="0" applyFont="1" applyBorder="1" applyProtection="1"/>
    <xf numFmtId="0" fontId="3" fillId="0" borderId="0" xfId="0" quotePrefix="1" applyFont="1" applyAlignment="1" applyProtection="1">
      <alignment wrapText="1"/>
    </xf>
    <xf numFmtId="164" fontId="3" fillId="4" borderId="6" xfId="0" applyNumberFormat="1" applyFont="1" applyFill="1" applyBorder="1" applyAlignment="1" applyProtection="1">
      <alignment horizontal="center" wrapText="1"/>
    </xf>
    <xf numFmtId="0" fontId="7" fillId="4" borderId="0" xfId="0" quotePrefix="1" applyFont="1" applyFill="1" applyAlignment="1" applyProtection="1">
      <alignment wrapText="1"/>
    </xf>
    <xf numFmtId="0" fontId="14" fillId="0" borderId="5" xfId="0" applyFont="1" applyBorder="1" applyAlignment="1" applyProtection="1">
      <alignment vertical="center"/>
    </xf>
    <xf numFmtId="0" fontId="19" fillId="0" borderId="9" xfId="0" applyFont="1" applyBorder="1" applyProtection="1"/>
    <xf numFmtId="0" fontId="19" fillId="0" borderId="10" xfId="0" applyFont="1" applyBorder="1" applyProtection="1"/>
    <xf numFmtId="0" fontId="19" fillId="0" borderId="11" xfId="0" applyFont="1" applyBorder="1" applyProtection="1"/>
    <xf numFmtId="0" fontId="7" fillId="0" borderId="12" xfId="0" applyFont="1" applyBorder="1" applyAlignment="1" applyProtection="1">
      <alignment wrapText="1"/>
    </xf>
    <xf numFmtId="0" fontId="7" fillId="0" borderId="13" xfId="0" applyFont="1" applyBorder="1" applyAlignment="1" applyProtection="1">
      <alignment wrapText="1"/>
    </xf>
    <xf numFmtId="0" fontId="7" fillId="0" borderId="14" xfId="0" applyFont="1" applyBorder="1" applyAlignment="1" applyProtection="1">
      <alignment wrapText="1"/>
    </xf>
    <xf numFmtId="0" fontId="6" fillId="0" borderId="5" xfId="0" applyFont="1" applyBorder="1" applyAlignment="1" applyProtection="1">
      <alignment horizontal="left" wrapText="1"/>
    </xf>
    <xf numFmtId="0" fontId="7" fillId="0" borderId="0" xfId="0" applyFont="1" applyProtection="1"/>
    <xf numFmtId="0" fontId="3" fillId="0" borderId="0" xfId="0" applyFont="1" applyProtection="1"/>
    <xf numFmtId="0" fontId="24" fillId="0" borderId="5" xfId="0" applyFont="1" applyBorder="1" applyAlignment="1" applyProtection="1">
      <alignment vertical="center" wrapText="1"/>
    </xf>
    <xf numFmtId="0" fontId="3" fillId="0" borderId="0" xfId="0" quotePrefix="1" applyFont="1" applyBorder="1" applyAlignment="1" applyProtection="1">
      <alignment wrapText="1"/>
    </xf>
    <xf numFmtId="0" fontId="7" fillId="0" borderId="0" xfId="0" applyFont="1" applyBorder="1" applyProtection="1"/>
    <xf numFmtId="0" fontId="3" fillId="0" borderId="5" xfId="0" applyFont="1" applyBorder="1" applyProtection="1"/>
    <xf numFmtId="0" fontId="12" fillId="0" borderId="0" xfId="0" applyFont="1" applyProtection="1"/>
    <xf numFmtId="0" fontId="7" fillId="0" borderId="0" xfId="0" quotePrefix="1" applyFont="1" applyAlignment="1" applyProtection="1">
      <alignment horizontal="left" wrapText="1" indent="2"/>
    </xf>
    <xf numFmtId="0" fontId="6" fillId="0" borderId="0" xfId="0" applyFont="1" applyBorder="1" applyAlignment="1" applyProtection="1">
      <alignment horizontal="left" wrapText="1"/>
    </xf>
    <xf numFmtId="0" fontId="7" fillId="0" borderId="0" xfId="0" quotePrefix="1" applyFont="1" applyAlignment="1" applyProtection="1">
      <alignment horizontal="left" vertical="center" wrapText="1"/>
    </xf>
    <xf numFmtId="0" fontId="7" fillId="0" borderId="0" xfId="0" quotePrefix="1" applyFont="1" applyAlignment="1" applyProtection="1">
      <alignment horizontal="left" indent="2"/>
    </xf>
    <xf numFmtId="0" fontId="10" fillId="0" borderId="8" xfId="0" applyFont="1" applyBorder="1" applyAlignment="1" applyProtection="1">
      <alignment horizontal="center"/>
    </xf>
    <xf numFmtId="0" fontId="10" fillId="0" borderId="0" xfId="0" applyFont="1" applyBorder="1" applyAlignment="1" applyProtection="1">
      <alignment horizontal="center"/>
    </xf>
    <xf numFmtId="0" fontId="10" fillId="0" borderId="17" xfId="0" applyFont="1" applyBorder="1" applyAlignment="1" applyProtection="1">
      <alignment horizontal="center"/>
    </xf>
    <xf numFmtId="0" fontId="24" fillId="0" borderId="0" xfId="0" applyFont="1" applyBorder="1" applyAlignment="1" applyProtection="1">
      <alignment horizontal="left" vertical="center" wrapText="1"/>
    </xf>
    <xf numFmtId="0" fontId="20" fillId="0" borderId="5" xfId="0" applyFont="1" applyBorder="1" applyAlignment="1" applyProtection="1">
      <alignment vertical="top"/>
    </xf>
    <xf numFmtId="0" fontId="20" fillId="0" borderId="0" xfId="0" applyFont="1" applyBorder="1" applyAlignment="1" applyProtection="1">
      <alignment vertical="top"/>
    </xf>
    <xf numFmtId="0" fontId="21" fillId="4" borderId="0" xfId="1" applyFont="1" applyFill="1" applyBorder="1" applyAlignment="1" applyProtection="1">
      <alignment horizontal="left" wrapText="1"/>
    </xf>
    <xf numFmtId="0" fontId="5" fillId="4" borderId="0" xfId="1" applyFont="1" applyFill="1" applyBorder="1" applyAlignment="1" applyProtection="1">
      <alignment horizontal="left" wrapText="1"/>
    </xf>
    <xf numFmtId="0" fontId="5" fillId="0" borderId="0" xfId="1" applyFont="1" applyFill="1" applyBorder="1" applyAlignment="1" applyProtection="1">
      <alignment horizontal="left"/>
    </xf>
    <xf numFmtId="0" fontId="7" fillId="4" borderId="0" xfId="0" quotePrefix="1" applyFont="1" applyFill="1" applyAlignment="1" applyProtection="1">
      <alignment horizontal="left" wrapText="1"/>
    </xf>
    <xf numFmtId="0" fontId="18" fillId="0" borderId="0" xfId="0" quotePrefix="1" applyFont="1" applyAlignment="1" applyProtection="1">
      <alignment horizontal="left" vertical="center" wrapText="1"/>
    </xf>
    <xf numFmtId="0" fontId="3" fillId="0" borderId="0" xfId="0" applyFont="1" applyFill="1" applyAlignment="1" applyProtection="1">
      <alignment horizontal="center" vertical="center"/>
    </xf>
    <xf numFmtId="0" fontId="10" fillId="0" borderId="18" xfId="0" applyFont="1" applyBorder="1" applyAlignment="1" applyProtection="1">
      <alignment horizontal="left"/>
    </xf>
    <xf numFmtId="0" fontId="10" fillId="0" borderId="5" xfId="0" applyFont="1" applyBorder="1" applyAlignment="1" applyProtection="1">
      <alignment horizontal="left"/>
    </xf>
    <xf numFmtId="0" fontId="10" fillId="0" borderId="19" xfId="0" applyFont="1" applyBorder="1" applyAlignment="1" applyProtection="1">
      <alignment horizontal="left"/>
    </xf>
    <xf numFmtId="0" fontId="20" fillId="0" borderId="0" xfId="0" applyFont="1" applyAlignment="1" applyProtection="1">
      <alignment horizontal="left" wrapText="1"/>
    </xf>
    <xf numFmtId="0" fontId="1" fillId="0" borderId="3" xfId="0" applyFont="1" applyBorder="1" applyAlignment="1" applyProtection="1">
      <alignment horizontal="center" wrapText="1"/>
    </xf>
    <xf numFmtId="0" fontId="1" fillId="0" borderId="21"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1" xfId="0" applyFont="1" applyBorder="1" applyAlignment="1" applyProtection="1">
      <alignment horizontal="center" wrapText="1"/>
    </xf>
    <xf numFmtId="0" fontId="1" fillId="0" borderId="0" xfId="0" applyFont="1" applyBorder="1" applyProtection="1"/>
    <xf numFmtId="0" fontId="10" fillId="0" borderId="15" xfId="0" applyFont="1" applyBorder="1" applyAlignment="1" applyProtection="1"/>
    <xf numFmtId="0" fontId="10" fillId="0" borderId="6" xfId="0" applyFont="1" applyBorder="1" applyAlignment="1" applyProtection="1"/>
    <xf numFmtId="0" fontId="10" fillId="0" borderId="16" xfId="0" applyFont="1" applyBorder="1" applyAlignment="1" applyProtection="1"/>
    <xf numFmtId="0" fontId="10" fillId="0" borderId="8" xfId="0" applyFont="1" applyBorder="1" applyAlignment="1" applyProtection="1"/>
    <xf numFmtId="0" fontId="10" fillId="0" borderId="0" xfId="0" applyFont="1" applyBorder="1" applyAlignment="1" applyProtection="1"/>
    <xf numFmtId="0" fontId="10" fillId="0" borderId="17" xfId="0" applyFont="1" applyBorder="1" applyAlignment="1" applyProtection="1"/>
    <xf numFmtId="0" fontId="3" fillId="0" borderId="0" xfId="0" applyFont="1" applyFill="1" applyAlignment="1" applyProtection="1">
      <alignment horizontal="center"/>
    </xf>
    <xf numFmtId="0" fontId="18" fillId="0" borderId="0" xfId="0" quotePrefix="1" applyFont="1" applyAlignment="1" applyProtection="1">
      <alignment wrapText="1"/>
    </xf>
    <xf numFmtId="0" fontId="20" fillId="0" borderId="0" xfId="0" quotePrefix="1" applyFont="1" applyAlignment="1" applyProtection="1">
      <alignment horizontal="left" wrapText="1"/>
    </xf>
    <xf numFmtId="0" fontId="10" fillId="0" borderId="3" xfId="0" applyFont="1" applyBorder="1" applyAlignment="1" applyProtection="1">
      <alignment wrapText="1"/>
    </xf>
    <xf numFmtId="0" fontId="10" fillId="0" borderId="21" xfId="0" applyFont="1" applyBorder="1" applyAlignment="1" applyProtection="1">
      <alignment wrapText="1"/>
    </xf>
    <xf numFmtId="0" fontId="10" fillId="0" borderId="4" xfId="0" applyFont="1" applyBorder="1" applyAlignment="1" applyProtection="1">
      <alignment wrapText="1"/>
    </xf>
    <xf numFmtId="0" fontId="6" fillId="0" borderId="0" xfId="0" applyFont="1" applyBorder="1" applyAlignment="1" applyProtection="1">
      <alignment wrapText="1"/>
    </xf>
    <xf numFmtId="0" fontId="10" fillId="0" borderId="8" xfId="0" applyFont="1" applyBorder="1" applyAlignment="1" applyProtection="1">
      <alignment horizontal="left"/>
    </xf>
    <xf numFmtId="0" fontId="10" fillId="0" borderId="0" xfId="0" applyFont="1" applyBorder="1" applyAlignment="1" applyProtection="1">
      <alignment horizontal="left"/>
    </xf>
    <xf numFmtId="0" fontId="10" fillId="0" borderId="17" xfId="0" applyFont="1" applyBorder="1" applyAlignment="1" applyProtection="1">
      <alignment horizontal="left"/>
    </xf>
    <xf numFmtId="0" fontId="7" fillId="0" borderId="0" xfId="0" quotePrefix="1" applyFont="1" applyFill="1" applyAlignment="1" applyProtection="1">
      <alignment horizontal="left" wrapText="1"/>
    </xf>
    <xf numFmtId="0" fontId="3" fillId="0" borderId="23"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cellXfs>
  <cellStyles count="4">
    <cellStyle name="Comma" xfId="2" builtinId="3"/>
    <cellStyle name="Hyperlink" xfId="1" builtinId="8"/>
    <cellStyle name="Hyperlink 2" xfId="3" xr:uid="{B6E7FBDC-FBF6-45CF-9C56-BC48C47D306F}"/>
    <cellStyle name="Normal" xfId="0" builtinId="0"/>
  </cellStyles>
  <dxfs count="3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00FF"/>
      <color rgb="FFCCFFFF"/>
      <color rgb="FF71DAFF"/>
      <color rgb="FFFF7C80"/>
      <color rgb="FFFFFFCC"/>
      <color rgb="FFFFFFFF"/>
      <color rgb="FFA878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FD296-7426-4F4F-B0D9-517BF715E398}">
  <sheetPr codeName="Sheet26">
    <tabColor rgb="FFFF7C80"/>
  </sheetPr>
  <dimension ref="A1:U112"/>
  <sheetViews>
    <sheetView tabSelected="1" zoomScaleNormal="100" workbookViewId="0"/>
  </sheetViews>
  <sheetFormatPr defaultColWidth="8.81640625" defaultRowHeight="14.5"/>
  <cols>
    <col min="1" max="1" width="4.54296875" style="373" customWidth="1"/>
    <col min="2" max="2" width="116.1796875" style="373" customWidth="1"/>
    <col min="3" max="3" width="7.81640625" style="373" customWidth="1"/>
    <col min="4" max="16384" width="8.81640625" style="373"/>
  </cols>
  <sheetData>
    <row r="1" spans="1:21" ht="30" customHeight="1">
      <c r="A1" s="371"/>
      <c r="B1" s="372" t="s">
        <v>5615</v>
      </c>
      <c r="C1" s="371"/>
      <c r="D1" s="371"/>
      <c r="E1" s="371"/>
      <c r="F1" s="371"/>
      <c r="G1" s="371"/>
      <c r="H1" s="371"/>
      <c r="I1" s="371"/>
      <c r="J1" s="371"/>
      <c r="K1" s="371"/>
      <c r="L1" s="371"/>
      <c r="M1" s="371"/>
      <c r="N1" s="371"/>
      <c r="O1" s="371"/>
      <c r="P1" s="371"/>
      <c r="Q1" s="371"/>
      <c r="R1" s="371"/>
      <c r="S1" s="371"/>
      <c r="T1" s="371"/>
      <c r="U1" s="371"/>
    </row>
    <row r="2" spans="1:21" ht="30" customHeight="1">
      <c r="A2" s="371"/>
      <c r="B2" s="372" t="s">
        <v>4512</v>
      </c>
      <c r="C2" s="371"/>
      <c r="D2" s="371"/>
      <c r="E2" s="371"/>
      <c r="F2" s="371"/>
      <c r="G2" s="371"/>
      <c r="H2" s="371"/>
      <c r="I2" s="371"/>
      <c r="J2" s="371"/>
      <c r="K2" s="371"/>
      <c r="L2" s="371"/>
      <c r="M2" s="371"/>
      <c r="N2" s="371"/>
      <c r="O2" s="371"/>
      <c r="P2" s="371"/>
      <c r="Q2" s="371"/>
      <c r="R2" s="371"/>
      <c r="S2" s="371"/>
      <c r="T2" s="371"/>
      <c r="U2" s="371"/>
    </row>
    <row r="3" spans="1:21" ht="30" customHeight="1">
      <c r="A3" s="371"/>
      <c r="B3" s="372" t="s">
        <v>9007</v>
      </c>
      <c r="C3" s="371"/>
      <c r="D3" s="371"/>
      <c r="E3" s="371"/>
      <c r="F3" s="371"/>
      <c r="G3" s="371"/>
      <c r="H3" s="371"/>
      <c r="I3" s="371"/>
      <c r="J3" s="371"/>
      <c r="K3" s="371"/>
      <c r="L3" s="371"/>
      <c r="M3" s="371"/>
      <c r="N3" s="371"/>
      <c r="O3" s="371"/>
      <c r="P3" s="371"/>
      <c r="Q3" s="371"/>
      <c r="R3" s="371"/>
      <c r="S3" s="371"/>
      <c r="T3" s="371"/>
      <c r="U3" s="371"/>
    </row>
    <row r="4" spans="1:21" ht="19" thickBot="1">
      <c r="A4" s="371"/>
      <c r="B4" s="371"/>
      <c r="C4" s="371"/>
      <c r="D4" s="371"/>
      <c r="E4" s="371"/>
      <c r="F4" s="371"/>
      <c r="G4" s="371"/>
      <c r="H4" s="371"/>
      <c r="I4" s="371"/>
      <c r="J4" s="371"/>
      <c r="K4" s="371"/>
      <c r="L4" s="371"/>
      <c r="M4" s="371"/>
      <c r="N4" s="371"/>
      <c r="O4" s="371"/>
      <c r="P4" s="371"/>
      <c r="Q4" s="371"/>
      <c r="R4" s="371"/>
      <c r="S4" s="371"/>
      <c r="T4" s="371"/>
      <c r="U4" s="371"/>
    </row>
    <row r="5" spans="1:21" ht="18.5">
      <c r="A5" s="371"/>
      <c r="B5" s="374" t="s">
        <v>5616</v>
      </c>
      <c r="C5" s="371"/>
      <c r="D5" s="371"/>
      <c r="E5" s="371"/>
      <c r="F5" s="371"/>
      <c r="G5" s="371"/>
      <c r="H5" s="371"/>
      <c r="I5" s="371"/>
      <c r="J5" s="371"/>
      <c r="K5" s="371"/>
      <c r="L5" s="371"/>
      <c r="M5" s="371"/>
      <c r="N5" s="371"/>
      <c r="O5" s="371"/>
      <c r="P5" s="371"/>
      <c r="Q5" s="371"/>
      <c r="R5" s="371"/>
      <c r="S5" s="371"/>
      <c r="T5" s="371"/>
      <c r="U5" s="371"/>
    </row>
    <row r="6" spans="1:21" ht="22.5">
      <c r="A6" s="371"/>
      <c r="B6" s="375" t="s">
        <v>5617</v>
      </c>
      <c r="C6" s="371"/>
      <c r="D6" s="371"/>
      <c r="E6" s="371"/>
      <c r="F6" s="371"/>
      <c r="G6" s="371"/>
      <c r="H6" s="371"/>
      <c r="I6" s="371"/>
      <c r="J6" s="371"/>
      <c r="K6" s="371"/>
      <c r="L6" s="371"/>
      <c r="M6" s="371"/>
      <c r="N6" s="371"/>
      <c r="O6" s="371"/>
      <c r="P6" s="371"/>
      <c r="Q6" s="371"/>
      <c r="R6" s="371"/>
      <c r="S6" s="371"/>
      <c r="T6" s="371"/>
      <c r="U6" s="371"/>
    </row>
    <row r="7" spans="1:21" ht="38">
      <c r="A7" s="371"/>
      <c r="B7" s="376" t="s">
        <v>9008</v>
      </c>
      <c r="C7" s="371"/>
      <c r="D7" s="371"/>
      <c r="E7" s="371"/>
      <c r="F7" s="371"/>
      <c r="G7" s="371"/>
      <c r="H7" s="371"/>
      <c r="I7" s="371"/>
      <c r="J7" s="371"/>
      <c r="K7" s="371"/>
      <c r="L7" s="371"/>
      <c r="M7" s="371"/>
      <c r="N7" s="371"/>
      <c r="O7" s="371"/>
      <c r="P7" s="371"/>
      <c r="Q7" s="371"/>
      <c r="R7" s="371"/>
      <c r="S7" s="371"/>
      <c r="T7" s="371"/>
      <c r="U7" s="371"/>
    </row>
    <row r="8" spans="1:21" ht="38.5" thickBot="1">
      <c r="A8" s="371"/>
      <c r="B8" s="377" t="s">
        <v>5618</v>
      </c>
      <c r="C8" s="371"/>
      <c r="D8" s="371"/>
      <c r="E8" s="371"/>
      <c r="F8" s="371"/>
      <c r="G8" s="371"/>
      <c r="H8" s="371"/>
      <c r="I8" s="371"/>
      <c r="J8" s="371"/>
      <c r="K8" s="371"/>
      <c r="L8" s="371"/>
      <c r="M8" s="371"/>
      <c r="N8" s="371"/>
      <c r="O8" s="371"/>
      <c r="P8" s="371"/>
      <c r="Q8" s="371"/>
      <c r="R8" s="371"/>
      <c r="S8" s="371"/>
      <c r="T8" s="371"/>
      <c r="U8" s="371"/>
    </row>
    <row r="9" spans="1:21" ht="19" thickBot="1">
      <c r="A9" s="371"/>
      <c r="B9" s="371"/>
      <c r="C9" s="371"/>
      <c r="D9" s="371"/>
      <c r="E9" s="371"/>
      <c r="F9" s="371"/>
      <c r="G9" s="371"/>
      <c r="H9" s="371"/>
      <c r="I9" s="371"/>
      <c r="J9" s="371"/>
      <c r="K9" s="371"/>
      <c r="L9" s="371"/>
      <c r="M9" s="371"/>
      <c r="N9" s="371"/>
      <c r="O9" s="371"/>
      <c r="P9" s="371"/>
      <c r="Q9" s="371"/>
      <c r="R9" s="371"/>
      <c r="S9" s="371"/>
      <c r="T9" s="371"/>
      <c r="U9" s="371"/>
    </row>
    <row r="10" spans="1:21" ht="18.5">
      <c r="A10" s="371"/>
      <c r="B10" s="378" t="s">
        <v>5619</v>
      </c>
      <c r="C10" s="371"/>
      <c r="D10" s="371"/>
      <c r="E10" s="371"/>
      <c r="F10" s="371"/>
      <c r="G10" s="371"/>
      <c r="H10" s="371"/>
      <c r="I10" s="371"/>
      <c r="J10" s="371"/>
      <c r="K10" s="371"/>
      <c r="L10" s="371"/>
      <c r="M10" s="371"/>
      <c r="N10" s="371"/>
      <c r="O10" s="371"/>
      <c r="P10" s="371"/>
      <c r="Q10" s="371"/>
      <c r="R10" s="371"/>
      <c r="S10" s="371"/>
      <c r="T10" s="371"/>
      <c r="U10" s="371"/>
    </row>
    <row r="11" spans="1:21" ht="31.5" thickBot="1">
      <c r="A11" s="371"/>
      <c r="B11" s="379" t="s">
        <v>5620</v>
      </c>
      <c r="C11" s="371"/>
      <c r="D11" s="371"/>
      <c r="E11" s="371"/>
      <c r="F11" s="371"/>
      <c r="G11" s="371"/>
      <c r="H11" s="371"/>
      <c r="I11" s="371"/>
      <c r="J11" s="371"/>
      <c r="K11" s="371"/>
      <c r="L11" s="371"/>
      <c r="M11" s="371"/>
      <c r="N11" s="371"/>
      <c r="O11" s="371"/>
      <c r="P11" s="371"/>
      <c r="Q11" s="371"/>
      <c r="R11" s="371"/>
      <c r="S11" s="371"/>
      <c r="T11" s="371"/>
      <c r="U11" s="371"/>
    </row>
    <row r="12" spans="1:21" ht="13.75" customHeight="1" thickBot="1">
      <c r="A12" s="371"/>
      <c r="B12" s="371"/>
      <c r="C12" s="371"/>
      <c r="D12" s="371"/>
      <c r="E12" s="371"/>
      <c r="F12" s="371"/>
      <c r="G12" s="371"/>
      <c r="H12" s="371"/>
      <c r="I12" s="371"/>
      <c r="J12" s="371"/>
      <c r="K12" s="371"/>
      <c r="L12" s="371"/>
      <c r="M12" s="371"/>
      <c r="N12" s="371"/>
      <c r="O12" s="371"/>
      <c r="P12" s="371"/>
      <c r="Q12" s="371"/>
      <c r="R12" s="371"/>
      <c r="S12" s="371"/>
      <c r="T12" s="371"/>
      <c r="U12" s="371"/>
    </row>
    <row r="13" spans="1:21" ht="19" thickBot="1">
      <c r="A13" s="371"/>
      <c r="B13" s="380" t="s">
        <v>5621</v>
      </c>
      <c r="C13" s="371"/>
      <c r="D13" s="371"/>
      <c r="E13" s="371"/>
      <c r="F13" s="371"/>
      <c r="G13" s="371"/>
      <c r="H13" s="371"/>
      <c r="I13" s="371"/>
      <c r="J13" s="371"/>
      <c r="K13" s="371"/>
      <c r="L13" s="371"/>
      <c r="M13" s="371"/>
      <c r="N13" s="371"/>
      <c r="O13" s="371"/>
      <c r="P13" s="371"/>
      <c r="Q13" s="371"/>
      <c r="R13" s="371"/>
      <c r="S13" s="371"/>
      <c r="T13" s="371"/>
      <c r="U13" s="371"/>
    </row>
    <row r="14" spans="1:21" ht="19" thickBot="1">
      <c r="A14" s="371"/>
      <c r="B14" s="371"/>
      <c r="C14" s="371"/>
      <c r="D14" s="371"/>
      <c r="E14" s="371"/>
      <c r="F14" s="371"/>
      <c r="G14" s="371"/>
      <c r="H14" s="371"/>
      <c r="I14" s="371"/>
      <c r="J14" s="371"/>
      <c r="K14" s="371"/>
      <c r="L14" s="371"/>
      <c r="M14" s="371"/>
      <c r="N14" s="371"/>
      <c r="O14" s="371"/>
      <c r="P14" s="371"/>
      <c r="Q14" s="371"/>
      <c r="R14" s="371"/>
      <c r="S14" s="371"/>
      <c r="T14" s="371"/>
      <c r="U14" s="371"/>
    </row>
    <row r="15" spans="1:21" ht="19" thickBot="1">
      <c r="A15" s="371"/>
      <c r="B15" s="381" t="s">
        <v>5622</v>
      </c>
      <c r="C15" s="371"/>
      <c r="D15" s="371"/>
      <c r="E15" s="371"/>
      <c r="F15" s="371"/>
      <c r="G15" s="371"/>
      <c r="H15" s="371"/>
      <c r="I15" s="371"/>
      <c r="J15" s="371"/>
      <c r="K15" s="371"/>
      <c r="L15" s="371"/>
      <c r="M15" s="371"/>
      <c r="N15" s="371"/>
      <c r="O15" s="371"/>
      <c r="P15" s="371"/>
      <c r="Q15" s="371"/>
      <c r="R15" s="371"/>
      <c r="S15" s="371"/>
      <c r="T15" s="371"/>
      <c r="U15" s="371"/>
    </row>
    <row r="16" spans="1:21" ht="18.5">
      <c r="A16" s="371"/>
      <c r="B16" s="371"/>
      <c r="C16" s="371"/>
      <c r="D16" s="371"/>
      <c r="E16" s="371"/>
      <c r="F16" s="371"/>
      <c r="G16" s="371"/>
      <c r="H16" s="371"/>
      <c r="I16" s="371"/>
      <c r="J16" s="371"/>
      <c r="K16" s="371"/>
      <c r="L16" s="371"/>
      <c r="M16" s="371"/>
      <c r="N16" s="371"/>
      <c r="O16" s="371"/>
      <c r="P16" s="371"/>
      <c r="Q16" s="371"/>
      <c r="R16" s="371"/>
      <c r="S16" s="371"/>
      <c r="T16" s="371"/>
      <c r="U16" s="371"/>
    </row>
    <row r="17" spans="1:21" ht="18.5">
      <c r="A17" s="371"/>
      <c r="B17" s="371"/>
      <c r="C17" s="371"/>
      <c r="D17" s="371"/>
      <c r="E17" s="371"/>
      <c r="F17" s="371"/>
      <c r="G17" s="371"/>
      <c r="H17" s="371"/>
      <c r="I17" s="371"/>
      <c r="J17" s="371"/>
      <c r="K17" s="371"/>
      <c r="L17" s="371"/>
      <c r="M17" s="371"/>
      <c r="N17" s="371"/>
      <c r="O17" s="371"/>
      <c r="P17" s="371"/>
      <c r="Q17" s="371"/>
      <c r="R17" s="371"/>
      <c r="S17" s="371"/>
      <c r="T17" s="371"/>
      <c r="U17" s="371"/>
    </row>
    <row r="18" spans="1:21" ht="18.5">
      <c r="A18" s="371"/>
      <c r="B18" s="371"/>
      <c r="C18" s="371"/>
      <c r="D18" s="371"/>
      <c r="E18" s="371"/>
      <c r="F18" s="371"/>
      <c r="G18" s="371"/>
      <c r="H18" s="371"/>
      <c r="I18" s="371"/>
      <c r="J18" s="371"/>
      <c r="K18" s="371"/>
      <c r="L18" s="371"/>
      <c r="M18" s="371"/>
      <c r="N18" s="371"/>
      <c r="O18" s="371"/>
      <c r="P18" s="371"/>
      <c r="Q18" s="371"/>
      <c r="R18" s="371"/>
      <c r="S18" s="371"/>
      <c r="T18" s="371"/>
      <c r="U18" s="371"/>
    </row>
    <row r="19" spans="1:21" ht="18.5">
      <c r="A19" s="371"/>
      <c r="B19" s="371"/>
      <c r="C19" s="371"/>
      <c r="D19" s="371"/>
      <c r="E19" s="371"/>
      <c r="F19" s="371"/>
      <c r="G19" s="371"/>
      <c r="H19" s="371"/>
      <c r="I19" s="371"/>
      <c r="J19" s="371"/>
      <c r="K19" s="371"/>
      <c r="L19" s="371"/>
      <c r="M19" s="371"/>
      <c r="N19" s="371"/>
      <c r="O19" s="371"/>
      <c r="P19" s="371"/>
      <c r="Q19" s="371"/>
      <c r="R19" s="371"/>
      <c r="S19" s="371"/>
      <c r="T19" s="371"/>
      <c r="U19" s="371"/>
    </row>
    <row r="20" spans="1:21" ht="18.5">
      <c r="A20" s="371"/>
      <c r="B20" s="371"/>
      <c r="C20" s="371"/>
      <c r="D20" s="371"/>
      <c r="E20" s="371"/>
      <c r="F20" s="371"/>
      <c r="G20" s="371"/>
      <c r="H20" s="371"/>
      <c r="I20" s="371"/>
      <c r="J20" s="371"/>
      <c r="K20" s="371"/>
      <c r="L20" s="371"/>
      <c r="M20" s="371"/>
      <c r="N20" s="371"/>
      <c r="O20" s="371"/>
      <c r="P20" s="371"/>
      <c r="Q20" s="371"/>
      <c r="R20" s="371"/>
      <c r="S20" s="371"/>
      <c r="T20" s="371"/>
      <c r="U20" s="371"/>
    </row>
    <row r="21" spans="1:21" ht="18.5">
      <c r="A21" s="371"/>
      <c r="B21" s="371"/>
      <c r="C21" s="371"/>
      <c r="D21" s="371"/>
      <c r="E21" s="371"/>
      <c r="F21" s="371"/>
      <c r="G21" s="371"/>
      <c r="H21" s="371"/>
      <c r="I21" s="371"/>
      <c r="J21" s="371"/>
      <c r="K21" s="371"/>
      <c r="L21" s="371"/>
      <c r="M21" s="371"/>
      <c r="N21" s="371"/>
      <c r="O21" s="371"/>
      <c r="P21" s="371"/>
      <c r="Q21" s="371"/>
      <c r="R21" s="371"/>
      <c r="S21" s="371"/>
      <c r="T21" s="371"/>
      <c r="U21" s="371"/>
    </row>
    <row r="22" spans="1:21" ht="18.5">
      <c r="A22" s="371"/>
      <c r="B22" s="371"/>
      <c r="C22" s="371"/>
      <c r="D22" s="371"/>
      <c r="E22" s="371"/>
      <c r="F22" s="371"/>
      <c r="G22" s="371"/>
      <c r="H22" s="371"/>
      <c r="I22" s="371"/>
      <c r="J22" s="371"/>
      <c r="K22" s="371"/>
      <c r="L22" s="371"/>
      <c r="M22" s="371"/>
      <c r="N22" s="371"/>
      <c r="O22" s="371"/>
      <c r="P22" s="371"/>
      <c r="Q22" s="371"/>
      <c r="R22" s="371"/>
      <c r="S22" s="371"/>
      <c r="T22" s="371"/>
      <c r="U22" s="371"/>
    </row>
    <row r="23" spans="1:21" ht="18.5">
      <c r="A23" s="371"/>
      <c r="B23" s="371"/>
      <c r="C23" s="371"/>
      <c r="D23" s="371"/>
      <c r="E23" s="371"/>
      <c r="F23" s="371"/>
      <c r="G23" s="371"/>
      <c r="H23" s="371"/>
      <c r="I23" s="371"/>
      <c r="J23" s="371"/>
      <c r="K23" s="371"/>
      <c r="L23" s="371"/>
      <c r="M23" s="371"/>
      <c r="N23" s="371"/>
      <c r="O23" s="371"/>
      <c r="P23" s="371"/>
      <c r="Q23" s="371"/>
      <c r="R23" s="371"/>
      <c r="S23" s="371"/>
      <c r="T23" s="371"/>
      <c r="U23" s="371"/>
    </row>
    <row r="24" spans="1:21" ht="18.5">
      <c r="A24" s="371"/>
      <c r="B24" s="371"/>
      <c r="C24" s="371"/>
      <c r="D24" s="371"/>
      <c r="E24" s="371"/>
      <c r="F24" s="371"/>
      <c r="G24" s="371"/>
      <c r="H24" s="371"/>
      <c r="I24" s="371"/>
      <c r="J24" s="371"/>
      <c r="K24" s="371"/>
      <c r="L24" s="371"/>
      <c r="M24" s="371"/>
      <c r="N24" s="371"/>
      <c r="O24" s="371"/>
      <c r="P24" s="371"/>
      <c r="Q24" s="371"/>
      <c r="R24" s="371"/>
      <c r="S24" s="371"/>
      <c r="T24" s="371"/>
      <c r="U24" s="371"/>
    </row>
    <row r="25" spans="1:21" ht="18.5">
      <c r="A25" s="371"/>
      <c r="B25" s="371"/>
      <c r="C25" s="371"/>
      <c r="D25" s="371"/>
      <c r="E25" s="371"/>
      <c r="F25" s="371"/>
      <c r="G25" s="371"/>
      <c r="H25" s="371"/>
      <c r="I25" s="371"/>
      <c r="J25" s="371"/>
      <c r="K25" s="371"/>
      <c r="L25" s="371"/>
      <c r="M25" s="371"/>
      <c r="N25" s="371"/>
      <c r="O25" s="371"/>
      <c r="P25" s="371"/>
      <c r="Q25" s="371"/>
      <c r="R25" s="371"/>
      <c r="S25" s="371"/>
      <c r="T25" s="371"/>
      <c r="U25" s="371"/>
    </row>
    <row r="26" spans="1:21" ht="18.5">
      <c r="A26" s="371"/>
      <c r="B26" s="371"/>
      <c r="C26" s="371"/>
      <c r="D26" s="371"/>
      <c r="E26" s="371"/>
      <c r="F26" s="371"/>
      <c r="G26" s="371"/>
      <c r="H26" s="371"/>
      <c r="I26" s="371"/>
      <c r="J26" s="371"/>
      <c r="K26" s="371"/>
      <c r="L26" s="371"/>
      <c r="M26" s="371"/>
      <c r="N26" s="371"/>
      <c r="O26" s="371"/>
      <c r="P26" s="371"/>
      <c r="Q26" s="371"/>
      <c r="R26" s="371"/>
      <c r="S26" s="371"/>
      <c r="T26" s="371"/>
      <c r="U26" s="371"/>
    </row>
    <row r="27" spans="1:21" ht="18.5">
      <c r="A27" s="371"/>
      <c r="B27" s="371"/>
      <c r="C27" s="371"/>
      <c r="D27" s="371"/>
      <c r="E27" s="371"/>
      <c r="F27" s="371"/>
      <c r="G27" s="371"/>
      <c r="H27" s="371"/>
      <c r="I27" s="371"/>
      <c r="J27" s="371"/>
      <c r="K27" s="371"/>
      <c r="L27" s="371"/>
      <c r="M27" s="371"/>
      <c r="N27" s="371"/>
      <c r="O27" s="371"/>
      <c r="P27" s="371"/>
      <c r="Q27" s="371"/>
      <c r="R27" s="371"/>
      <c r="S27" s="371"/>
      <c r="T27" s="371"/>
      <c r="U27" s="371"/>
    </row>
    <row r="28" spans="1:21" ht="18.5">
      <c r="A28" s="371"/>
      <c r="B28" s="371"/>
      <c r="C28" s="371"/>
      <c r="D28" s="371"/>
      <c r="E28" s="371"/>
      <c r="F28" s="371"/>
      <c r="G28" s="371"/>
      <c r="H28" s="371"/>
      <c r="I28" s="371"/>
      <c r="J28" s="371"/>
      <c r="K28" s="371"/>
      <c r="L28" s="371"/>
      <c r="M28" s="371"/>
      <c r="N28" s="371"/>
      <c r="O28" s="371"/>
      <c r="P28" s="371"/>
      <c r="Q28" s="371"/>
      <c r="R28" s="371"/>
      <c r="S28" s="371"/>
      <c r="T28" s="371"/>
      <c r="U28" s="371"/>
    </row>
    <row r="29" spans="1:21" ht="18.5">
      <c r="A29" s="371"/>
      <c r="B29" s="371"/>
      <c r="C29" s="371"/>
      <c r="D29" s="371"/>
      <c r="E29" s="371"/>
      <c r="F29" s="371"/>
      <c r="G29" s="371"/>
      <c r="H29" s="371"/>
      <c r="I29" s="371"/>
      <c r="J29" s="371"/>
      <c r="K29" s="371"/>
      <c r="L29" s="371"/>
      <c r="M29" s="371"/>
      <c r="N29" s="371"/>
      <c r="O29" s="371"/>
      <c r="P29" s="371"/>
      <c r="Q29" s="371"/>
      <c r="R29" s="371"/>
      <c r="S29" s="371"/>
      <c r="T29" s="371"/>
      <c r="U29" s="371"/>
    </row>
    <row r="30" spans="1:21" ht="18.5">
      <c r="A30" s="371"/>
      <c r="B30" s="371"/>
      <c r="C30" s="371"/>
      <c r="D30" s="371"/>
      <c r="E30" s="371"/>
      <c r="F30" s="371"/>
      <c r="G30" s="371"/>
      <c r="H30" s="371"/>
      <c r="I30" s="371"/>
      <c r="J30" s="371"/>
      <c r="K30" s="371"/>
      <c r="L30" s="371"/>
      <c r="M30" s="371"/>
      <c r="N30" s="371"/>
      <c r="O30" s="371"/>
      <c r="P30" s="371"/>
      <c r="Q30" s="371"/>
      <c r="R30" s="371"/>
      <c r="S30" s="371"/>
      <c r="T30" s="371"/>
      <c r="U30" s="371"/>
    </row>
    <row r="31" spans="1:21" ht="18.5">
      <c r="A31" s="371"/>
      <c r="B31" s="371"/>
      <c r="C31" s="371"/>
      <c r="D31" s="371"/>
      <c r="E31" s="371"/>
      <c r="F31" s="371"/>
      <c r="G31" s="371"/>
      <c r="H31" s="371"/>
      <c r="I31" s="371"/>
      <c r="J31" s="371"/>
      <c r="K31" s="371"/>
      <c r="L31" s="371"/>
      <c r="M31" s="371"/>
      <c r="N31" s="371"/>
      <c r="O31" s="371"/>
      <c r="P31" s="371"/>
      <c r="Q31" s="371"/>
      <c r="R31" s="371"/>
      <c r="S31" s="371"/>
      <c r="T31" s="371"/>
      <c r="U31" s="371"/>
    </row>
    <row r="32" spans="1:21" ht="18.5">
      <c r="A32" s="371"/>
      <c r="B32" s="371"/>
      <c r="C32" s="371"/>
      <c r="D32" s="371"/>
      <c r="E32" s="371"/>
      <c r="F32" s="371"/>
      <c r="G32" s="371"/>
      <c r="H32" s="371"/>
      <c r="I32" s="371"/>
      <c r="J32" s="371"/>
      <c r="K32" s="371"/>
      <c r="L32" s="371"/>
      <c r="M32" s="371"/>
      <c r="N32" s="371"/>
      <c r="O32" s="371"/>
      <c r="P32" s="371"/>
      <c r="Q32" s="371"/>
      <c r="R32" s="371"/>
      <c r="S32" s="371"/>
      <c r="T32" s="371"/>
      <c r="U32" s="371"/>
    </row>
    <row r="33" spans="1:21" ht="18.5">
      <c r="A33" s="371"/>
      <c r="B33" s="371"/>
      <c r="C33" s="371"/>
      <c r="D33" s="371"/>
      <c r="E33" s="371"/>
      <c r="F33" s="371"/>
      <c r="G33" s="371"/>
      <c r="H33" s="371"/>
      <c r="I33" s="371"/>
      <c r="J33" s="371"/>
      <c r="K33" s="371"/>
      <c r="L33" s="371"/>
      <c r="M33" s="371"/>
      <c r="N33" s="371"/>
      <c r="O33" s="371"/>
      <c r="P33" s="371"/>
      <c r="Q33" s="371"/>
      <c r="R33" s="371"/>
      <c r="S33" s="371"/>
      <c r="T33" s="371"/>
      <c r="U33" s="371"/>
    </row>
    <row r="34" spans="1:21" ht="18.5">
      <c r="A34" s="371"/>
      <c r="B34" s="371"/>
      <c r="C34" s="371"/>
      <c r="D34" s="371"/>
      <c r="E34" s="371"/>
      <c r="F34" s="371"/>
      <c r="G34" s="371"/>
      <c r="H34" s="371"/>
      <c r="I34" s="371"/>
      <c r="J34" s="371"/>
      <c r="K34" s="371"/>
      <c r="L34" s="371"/>
      <c r="M34" s="371"/>
      <c r="N34" s="371"/>
      <c r="O34" s="371"/>
      <c r="P34" s="371"/>
      <c r="Q34" s="371"/>
      <c r="R34" s="371"/>
      <c r="S34" s="371"/>
      <c r="T34" s="371"/>
      <c r="U34" s="371"/>
    </row>
    <row r="35" spans="1:21" ht="18.5">
      <c r="A35" s="371"/>
      <c r="B35" s="371"/>
      <c r="C35" s="371"/>
      <c r="D35" s="371"/>
      <c r="E35" s="371"/>
      <c r="F35" s="371"/>
      <c r="G35" s="371"/>
      <c r="H35" s="371"/>
      <c r="I35" s="371"/>
      <c r="J35" s="371"/>
      <c r="K35" s="371"/>
      <c r="L35" s="371"/>
      <c r="M35" s="371"/>
      <c r="N35" s="371"/>
      <c r="O35" s="371"/>
      <c r="P35" s="371"/>
      <c r="Q35" s="371"/>
      <c r="R35" s="371"/>
      <c r="S35" s="371"/>
      <c r="T35" s="371"/>
      <c r="U35" s="371"/>
    </row>
    <row r="36" spans="1:21" ht="18.5">
      <c r="A36" s="371"/>
      <c r="B36" s="371"/>
      <c r="C36" s="371"/>
      <c r="D36" s="371"/>
      <c r="E36" s="371"/>
      <c r="F36" s="371"/>
      <c r="G36" s="371"/>
      <c r="H36" s="371"/>
      <c r="I36" s="371"/>
      <c r="J36" s="371"/>
      <c r="K36" s="371"/>
      <c r="L36" s="371"/>
      <c r="M36" s="371"/>
      <c r="N36" s="371"/>
      <c r="O36" s="371"/>
      <c r="P36" s="371"/>
      <c r="Q36" s="371"/>
      <c r="R36" s="371"/>
      <c r="S36" s="371"/>
      <c r="T36" s="371"/>
      <c r="U36" s="371"/>
    </row>
    <row r="37" spans="1:21" ht="18.5">
      <c r="A37" s="371"/>
      <c r="B37" s="371"/>
      <c r="C37" s="371"/>
      <c r="D37" s="371"/>
      <c r="E37" s="371"/>
      <c r="F37" s="371"/>
      <c r="G37" s="371"/>
      <c r="H37" s="371"/>
      <c r="I37" s="371"/>
      <c r="J37" s="371"/>
      <c r="K37" s="371"/>
      <c r="L37" s="371"/>
      <c r="M37" s="371"/>
      <c r="N37" s="371"/>
      <c r="O37" s="371"/>
      <c r="P37" s="371"/>
      <c r="Q37" s="371"/>
      <c r="R37" s="371"/>
      <c r="S37" s="371"/>
      <c r="T37" s="371"/>
      <c r="U37" s="371"/>
    </row>
    <row r="38" spans="1:21" ht="18.5">
      <c r="A38" s="371"/>
      <c r="B38" s="371"/>
      <c r="C38" s="371"/>
      <c r="D38" s="371"/>
      <c r="E38" s="371"/>
      <c r="F38" s="371"/>
      <c r="G38" s="371"/>
      <c r="H38" s="371"/>
      <c r="I38" s="371"/>
      <c r="J38" s="371"/>
      <c r="K38" s="371"/>
      <c r="L38" s="371"/>
      <c r="M38" s="371"/>
      <c r="N38" s="371"/>
      <c r="O38" s="371"/>
      <c r="P38" s="371"/>
      <c r="Q38" s="371"/>
      <c r="R38" s="371"/>
      <c r="S38" s="371"/>
      <c r="T38" s="371"/>
      <c r="U38" s="371"/>
    </row>
    <row r="39" spans="1:21" ht="18.5">
      <c r="A39" s="371"/>
      <c r="B39" s="371"/>
      <c r="C39" s="371"/>
      <c r="D39" s="371"/>
      <c r="E39" s="371"/>
      <c r="F39" s="371"/>
      <c r="G39" s="371"/>
      <c r="H39" s="371"/>
      <c r="I39" s="371"/>
      <c r="J39" s="371"/>
      <c r="K39" s="371"/>
      <c r="L39" s="371"/>
      <c r="M39" s="371"/>
      <c r="N39" s="371"/>
      <c r="O39" s="371"/>
      <c r="P39" s="371"/>
      <c r="Q39" s="371"/>
      <c r="R39" s="371"/>
      <c r="S39" s="371"/>
      <c r="T39" s="371"/>
      <c r="U39" s="371"/>
    </row>
    <row r="40" spans="1:21" ht="18.5">
      <c r="A40" s="371"/>
      <c r="B40" s="371"/>
      <c r="C40" s="371"/>
      <c r="D40" s="371"/>
      <c r="E40" s="371"/>
      <c r="F40" s="371"/>
      <c r="G40" s="371"/>
      <c r="H40" s="371"/>
      <c r="I40" s="371"/>
      <c r="J40" s="371"/>
      <c r="K40" s="371"/>
      <c r="L40" s="371"/>
      <c r="M40" s="371"/>
      <c r="N40" s="371"/>
      <c r="O40" s="371"/>
      <c r="P40" s="371"/>
      <c r="Q40" s="371"/>
      <c r="R40" s="371"/>
      <c r="S40" s="371"/>
      <c r="T40" s="371"/>
      <c r="U40" s="371"/>
    </row>
    <row r="41" spans="1:21" ht="18.5">
      <c r="A41" s="371"/>
      <c r="B41" s="371"/>
      <c r="C41" s="371"/>
      <c r="D41" s="371"/>
      <c r="E41" s="371"/>
      <c r="F41" s="371"/>
      <c r="G41" s="371"/>
      <c r="H41" s="371"/>
      <c r="I41" s="371"/>
      <c r="J41" s="371"/>
      <c r="K41" s="371"/>
      <c r="L41" s="371"/>
      <c r="M41" s="371"/>
      <c r="N41" s="371"/>
      <c r="O41" s="371"/>
      <c r="P41" s="371"/>
      <c r="Q41" s="371"/>
      <c r="R41" s="371"/>
      <c r="S41" s="371"/>
      <c r="T41" s="371"/>
      <c r="U41" s="371"/>
    </row>
    <row r="42" spans="1:21" ht="18.5">
      <c r="A42" s="371"/>
      <c r="B42" s="371"/>
      <c r="C42" s="371"/>
      <c r="D42" s="371"/>
      <c r="E42" s="371"/>
      <c r="F42" s="371"/>
      <c r="G42" s="371"/>
      <c r="H42" s="371"/>
      <c r="I42" s="371"/>
      <c r="J42" s="371"/>
      <c r="K42" s="371"/>
      <c r="L42" s="371"/>
      <c r="M42" s="371"/>
      <c r="N42" s="371"/>
      <c r="O42" s="371"/>
      <c r="P42" s="371"/>
      <c r="Q42" s="371"/>
      <c r="R42" s="371"/>
      <c r="S42" s="371"/>
      <c r="T42" s="371"/>
      <c r="U42" s="371"/>
    </row>
    <row r="43" spans="1:21" ht="18.5">
      <c r="A43" s="371"/>
      <c r="B43" s="371"/>
      <c r="C43" s="371"/>
      <c r="D43" s="371"/>
      <c r="E43" s="371"/>
      <c r="F43" s="371"/>
      <c r="G43" s="371"/>
      <c r="H43" s="371"/>
      <c r="I43" s="371"/>
      <c r="J43" s="371"/>
      <c r="K43" s="371"/>
      <c r="L43" s="371"/>
      <c r="M43" s="371"/>
      <c r="N43" s="371"/>
      <c r="O43" s="371"/>
      <c r="P43" s="371"/>
      <c r="Q43" s="371"/>
      <c r="R43" s="371"/>
      <c r="S43" s="371"/>
      <c r="T43" s="371"/>
      <c r="U43" s="371"/>
    </row>
    <row r="44" spans="1:21" ht="18.5">
      <c r="A44" s="371"/>
      <c r="B44" s="371"/>
      <c r="C44" s="371"/>
      <c r="D44" s="371"/>
      <c r="E44" s="371"/>
      <c r="F44" s="371"/>
      <c r="G44" s="371"/>
      <c r="H44" s="371"/>
      <c r="I44" s="371"/>
      <c r="J44" s="371"/>
      <c r="K44" s="371"/>
      <c r="L44" s="371"/>
      <c r="M44" s="371"/>
      <c r="N44" s="371"/>
      <c r="O44" s="371"/>
      <c r="P44" s="371"/>
      <c r="Q44" s="371"/>
      <c r="R44" s="371"/>
      <c r="S44" s="371"/>
      <c r="T44" s="371"/>
      <c r="U44" s="371"/>
    </row>
    <row r="45" spans="1:21" ht="18.5">
      <c r="A45" s="371"/>
      <c r="B45" s="371"/>
      <c r="C45" s="371"/>
      <c r="D45" s="371"/>
      <c r="E45" s="371"/>
      <c r="F45" s="371"/>
      <c r="G45" s="371"/>
      <c r="H45" s="371"/>
      <c r="I45" s="371"/>
      <c r="J45" s="371"/>
      <c r="K45" s="371"/>
      <c r="L45" s="371"/>
      <c r="M45" s="371"/>
      <c r="N45" s="371"/>
      <c r="O45" s="371"/>
      <c r="P45" s="371"/>
      <c r="Q45" s="371"/>
      <c r="R45" s="371"/>
      <c r="S45" s="371"/>
      <c r="T45" s="371"/>
      <c r="U45" s="371"/>
    </row>
    <row r="46" spans="1:21" ht="18.5">
      <c r="A46" s="371"/>
      <c r="B46" s="371"/>
      <c r="C46" s="371"/>
      <c r="D46" s="371"/>
      <c r="E46" s="371"/>
      <c r="F46" s="371"/>
      <c r="G46" s="371"/>
      <c r="H46" s="371"/>
      <c r="I46" s="371"/>
      <c r="J46" s="371"/>
      <c r="K46" s="371"/>
      <c r="L46" s="371"/>
      <c r="M46" s="371"/>
      <c r="N46" s="371"/>
      <c r="O46" s="371"/>
      <c r="P46" s="371"/>
      <c r="Q46" s="371"/>
      <c r="R46" s="371"/>
      <c r="S46" s="371"/>
      <c r="T46" s="371"/>
      <c r="U46" s="371"/>
    </row>
    <row r="47" spans="1:21" ht="18.5">
      <c r="A47" s="371"/>
      <c r="B47" s="371"/>
      <c r="C47" s="371"/>
      <c r="D47" s="371"/>
      <c r="E47" s="371"/>
      <c r="F47" s="371"/>
      <c r="G47" s="371"/>
      <c r="H47" s="371"/>
      <c r="I47" s="371"/>
      <c r="J47" s="371"/>
      <c r="K47" s="371"/>
      <c r="L47" s="371"/>
      <c r="M47" s="371"/>
      <c r="N47" s="371"/>
      <c r="O47" s="371"/>
      <c r="P47" s="371"/>
      <c r="Q47" s="371"/>
      <c r="R47" s="371"/>
      <c r="S47" s="371"/>
      <c r="T47" s="371"/>
      <c r="U47" s="371"/>
    </row>
    <row r="48" spans="1:21" ht="18.5">
      <c r="A48" s="371"/>
      <c r="B48" s="371"/>
      <c r="C48" s="371"/>
      <c r="D48" s="371"/>
      <c r="E48" s="371"/>
      <c r="F48" s="371"/>
      <c r="G48" s="371"/>
      <c r="H48" s="371"/>
      <c r="I48" s="371"/>
      <c r="J48" s="371"/>
      <c r="K48" s="371"/>
      <c r="L48" s="371"/>
      <c r="M48" s="371"/>
      <c r="N48" s="371"/>
      <c r="O48" s="371"/>
      <c r="P48" s="371"/>
      <c r="Q48" s="371"/>
      <c r="R48" s="371"/>
      <c r="S48" s="371"/>
      <c r="T48" s="371"/>
      <c r="U48" s="371"/>
    </row>
    <row r="49" spans="1:21" ht="18.5">
      <c r="A49" s="371"/>
      <c r="B49" s="371"/>
      <c r="C49" s="371"/>
      <c r="D49" s="371"/>
      <c r="E49" s="371"/>
      <c r="F49" s="371"/>
      <c r="G49" s="371"/>
      <c r="H49" s="371"/>
      <c r="I49" s="371"/>
      <c r="J49" s="371"/>
      <c r="K49" s="371"/>
      <c r="L49" s="371"/>
      <c r="M49" s="371"/>
      <c r="N49" s="371"/>
      <c r="O49" s="371"/>
      <c r="P49" s="371"/>
      <c r="Q49" s="371"/>
      <c r="R49" s="371"/>
      <c r="S49" s="371"/>
      <c r="T49" s="371"/>
      <c r="U49" s="371"/>
    </row>
    <row r="50" spans="1:21" ht="18.5">
      <c r="A50" s="371"/>
      <c r="B50" s="371"/>
      <c r="C50" s="371"/>
      <c r="D50" s="371"/>
      <c r="E50" s="371"/>
      <c r="F50" s="371"/>
      <c r="G50" s="371"/>
      <c r="H50" s="371"/>
      <c r="I50" s="371"/>
      <c r="J50" s="371"/>
      <c r="K50" s="371"/>
      <c r="L50" s="371"/>
      <c r="M50" s="371"/>
      <c r="N50" s="371"/>
      <c r="O50" s="371"/>
      <c r="P50" s="371"/>
      <c r="Q50" s="371"/>
      <c r="R50" s="371"/>
      <c r="S50" s="371"/>
      <c r="T50" s="371"/>
      <c r="U50" s="371"/>
    </row>
    <row r="51" spans="1:21" ht="18.5">
      <c r="A51" s="371"/>
      <c r="B51" s="371"/>
      <c r="C51" s="371"/>
      <c r="D51" s="371"/>
      <c r="E51" s="371"/>
      <c r="F51" s="371"/>
      <c r="G51" s="371"/>
      <c r="H51" s="371"/>
      <c r="I51" s="371"/>
      <c r="J51" s="371"/>
      <c r="K51" s="371"/>
      <c r="L51" s="371"/>
      <c r="M51" s="371"/>
      <c r="N51" s="371"/>
      <c r="O51" s="371"/>
      <c r="P51" s="371"/>
      <c r="Q51" s="371"/>
      <c r="R51" s="371"/>
      <c r="S51" s="371"/>
      <c r="T51" s="371"/>
      <c r="U51" s="371"/>
    </row>
    <row r="52" spans="1:21" ht="18.5">
      <c r="A52" s="371"/>
      <c r="B52" s="371"/>
      <c r="C52" s="371"/>
      <c r="D52" s="371"/>
      <c r="E52" s="371"/>
      <c r="F52" s="371"/>
      <c r="G52" s="371"/>
      <c r="H52" s="371"/>
      <c r="I52" s="371"/>
      <c r="J52" s="371"/>
      <c r="K52" s="371"/>
      <c r="L52" s="371"/>
      <c r="M52" s="371"/>
      <c r="N52" s="371"/>
      <c r="O52" s="371"/>
      <c r="P52" s="371"/>
      <c r="Q52" s="371"/>
      <c r="R52" s="371"/>
      <c r="S52" s="371"/>
      <c r="T52" s="371"/>
      <c r="U52" s="371"/>
    </row>
    <row r="53" spans="1:21" ht="18.5">
      <c r="A53" s="371"/>
      <c r="B53" s="371"/>
      <c r="C53" s="371"/>
      <c r="D53" s="371"/>
      <c r="E53" s="371"/>
      <c r="F53" s="371"/>
      <c r="G53" s="371"/>
      <c r="H53" s="371"/>
      <c r="I53" s="371"/>
      <c r="J53" s="371"/>
      <c r="K53" s="371"/>
      <c r="L53" s="371"/>
      <c r="M53" s="371"/>
      <c r="N53" s="371"/>
      <c r="O53" s="371"/>
      <c r="P53" s="371"/>
      <c r="Q53" s="371"/>
      <c r="R53" s="371"/>
      <c r="S53" s="371"/>
      <c r="T53" s="371"/>
      <c r="U53" s="371"/>
    </row>
    <row r="54" spans="1:21" ht="18.5">
      <c r="A54" s="371"/>
      <c r="B54" s="371"/>
      <c r="C54" s="371"/>
      <c r="D54" s="371"/>
      <c r="E54" s="371"/>
      <c r="F54" s="371"/>
      <c r="G54" s="371"/>
      <c r="H54" s="371"/>
      <c r="I54" s="371"/>
      <c r="J54" s="371"/>
      <c r="K54" s="371"/>
      <c r="L54" s="371"/>
      <c r="M54" s="371"/>
      <c r="N54" s="371"/>
      <c r="O54" s="371"/>
      <c r="P54" s="371"/>
      <c r="Q54" s="371"/>
      <c r="R54" s="371"/>
      <c r="S54" s="371"/>
      <c r="T54" s="371"/>
      <c r="U54" s="371"/>
    </row>
    <row r="55" spans="1:21" ht="18.5">
      <c r="A55" s="371"/>
      <c r="B55" s="371"/>
      <c r="C55" s="371"/>
      <c r="D55" s="371"/>
      <c r="E55" s="371"/>
      <c r="F55" s="371"/>
      <c r="G55" s="371"/>
      <c r="H55" s="371"/>
      <c r="I55" s="371"/>
      <c r="J55" s="371"/>
      <c r="K55" s="371"/>
      <c r="L55" s="371"/>
      <c r="M55" s="371"/>
      <c r="N55" s="371"/>
      <c r="O55" s="371"/>
      <c r="P55" s="371"/>
      <c r="Q55" s="371"/>
      <c r="R55" s="371"/>
      <c r="S55" s="371"/>
      <c r="T55" s="371"/>
      <c r="U55" s="371"/>
    </row>
    <row r="56" spans="1:21" ht="18.5">
      <c r="A56" s="371"/>
      <c r="B56" s="371"/>
      <c r="C56" s="371"/>
      <c r="D56" s="371"/>
      <c r="E56" s="371"/>
      <c r="F56" s="371"/>
      <c r="G56" s="371"/>
      <c r="H56" s="371"/>
      <c r="I56" s="371"/>
      <c r="J56" s="371"/>
      <c r="K56" s="371"/>
      <c r="L56" s="371"/>
      <c r="M56" s="371"/>
      <c r="N56" s="371"/>
      <c r="O56" s="371"/>
      <c r="P56" s="371"/>
      <c r="Q56" s="371"/>
      <c r="R56" s="371"/>
      <c r="S56" s="371"/>
      <c r="T56" s="371"/>
      <c r="U56" s="371"/>
    </row>
    <row r="57" spans="1:21" ht="18.5">
      <c r="A57" s="371"/>
      <c r="B57" s="371"/>
      <c r="C57" s="371"/>
      <c r="D57" s="371"/>
      <c r="E57" s="371"/>
      <c r="F57" s="371"/>
      <c r="G57" s="371"/>
      <c r="H57" s="371"/>
      <c r="I57" s="371"/>
      <c r="J57" s="371"/>
      <c r="K57" s="371"/>
      <c r="L57" s="371"/>
      <c r="M57" s="371"/>
      <c r="N57" s="371"/>
      <c r="O57" s="371"/>
      <c r="P57" s="371"/>
      <c r="Q57" s="371"/>
      <c r="R57" s="371"/>
      <c r="S57" s="371"/>
      <c r="T57" s="371"/>
      <c r="U57" s="371"/>
    </row>
    <row r="58" spans="1:21" ht="18.5">
      <c r="A58" s="371"/>
      <c r="B58" s="371"/>
      <c r="C58" s="371"/>
      <c r="D58" s="371"/>
      <c r="E58" s="371"/>
      <c r="F58" s="371"/>
      <c r="G58" s="371"/>
      <c r="H58" s="371"/>
      <c r="I58" s="371"/>
      <c r="J58" s="371"/>
      <c r="K58" s="371"/>
      <c r="L58" s="371"/>
      <c r="M58" s="371"/>
      <c r="N58" s="371"/>
      <c r="O58" s="371"/>
      <c r="P58" s="371"/>
      <c r="Q58" s="371"/>
      <c r="R58" s="371"/>
      <c r="S58" s="371"/>
      <c r="T58" s="371"/>
      <c r="U58" s="371"/>
    </row>
    <row r="59" spans="1:21" ht="18.5">
      <c r="A59" s="371"/>
      <c r="B59" s="371"/>
      <c r="C59" s="371"/>
      <c r="D59" s="371"/>
      <c r="E59" s="371"/>
      <c r="F59" s="371"/>
      <c r="G59" s="371"/>
      <c r="H59" s="371"/>
      <c r="I59" s="371"/>
      <c r="J59" s="371"/>
      <c r="K59" s="371"/>
      <c r="L59" s="371"/>
      <c r="M59" s="371"/>
      <c r="N59" s="371"/>
      <c r="O59" s="371"/>
      <c r="P59" s="371"/>
      <c r="Q59" s="371"/>
      <c r="R59" s="371"/>
      <c r="S59" s="371"/>
      <c r="T59" s="371"/>
      <c r="U59" s="371"/>
    </row>
    <row r="60" spans="1:21" ht="18.5">
      <c r="A60" s="371"/>
      <c r="B60" s="371"/>
      <c r="C60" s="371"/>
      <c r="D60" s="371"/>
      <c r="E60" s="371"/>
      <c r="F60" s="371"/>
      <c r="G60" s="371"/>
      <c r="H60" s="371"/>
      <c r="I60" s="371"/>
      <c r="J60" s="371"/>
      <c r="K60" s="371"/>
      <c r="L60" s="371"/>
      <c r="M60" s="371"/>
      <c r="N60" s="371"/>
      <c r="O60" s="371"/>
      <c r="P60" s="371"/>
      <c r="Q60" s="371"/>
      <c r="R60" s="371"/>
      <c r="S60" s="371"/>
      <c r="T60" s="371"/>
      <c r="U60" s="371"/>
    </row>
    <row r="61" spans="1:21" ht="18.5">
      <c r="A61" s="371"/>
      <c r="B61" s="371"/>
      <c r="C61" s="371"/>
      <c r="D61" s="371"/>
      <c r="E61" s="371"/>
      <c r="F61" s="371"/>
      <c r="G61" s="371"/>
      <c r="H61" s="371"/>
      <c r="I61" s="371"/>
      <c r="J61" s="371"/>
      <c r="K61" s="371"/>
      <c r="L61" s="371"/>
      <c r="M61" s="371"/>
      <c r="N61" s="371"/>
      <c r="O61" s="371"/>
      <c r="P61" s="371"/>
      <c r="Q61" s="371"/>
      <c r="R61" s="371"/>
      <c r="S61" s="371"/>
      <c r="T61" s="371"/>
      <c r="U61" s="371"/>
    </row>
    <row r="62" spans="1:21" ht="18.5">
      <c r="A62" s="371"/>
      <c r="B62" s="371"/>
      <c r="C62" s="371"/>
      <c r="D62" s="371"/>
      <c r="E62" s="371"/>
      <c r="F62" s="371"/>
      <c r="G62" s="371"/>
      <c r="H62" s="371"/>
      <c r="I62" s="371"/>
      <c r="J62" s="371"/>
      <c r="K62" s="371"/>
      <c r="L62" s="371"/>
      <c r="M62" s="371"/>
      <c r="N62" s="371"/>
      <c r="O62" s="371"/>
      <c r="P62" s="371"/>
      <c r="Q62" s="371"/>
      <c r="R62" s="371"/>
      <c r="S62" s="371"/>
      <c r="T62" s="371"/>
      <c r="U62" s="371"/>
    </row>
    <row r="63" spans="1:21" ht="18.5">
      <c r="A63" s="371"/>
      <c r="B63" s="371"/>
      <c r="C63" s="371"/>
      <c r="D63" s="371"/>
      <c r="E63" s="371"/>
      <c r="F63" s="371"/>
      <c r="G63" s="371"/>
      <c r="H63" s="371"/>
      <c r="I63" s="371"/>
      <c r="J63" s="371"/>
      <c r="K63" s="371"/>
      <c r="L63" s="371"/>
      <c r="M63" s="371"/>
      <c r="N63" s="371"/>
      <c r="O63" s="371"/>
      <c r="P63" s="371"/>
      <c r="Q63" s="371"/>
      <c r="R63" s="371"/>
      <c r="S63" s="371"/>
      <c r="T63" s="371"/>
      <c r="U63" s="371"/>
    </row>
    <row r="64" spans="1:21" ht="18.5">
      <c r="A64" s="371"/>
      <c r="B64" s="371"/>
      <c r="C64" s="371"/>
      <c r="D64" s="371"/>
      <c r="E64" s="371"/>
      <c r="F64" s="371"/>
      <c r="G64" s="371"/>
      <c r="H64" s="371"/>
      <c r="I64" s="371"/>
      <c r="J64" s="371"/>
      <c r="K64" s="371"/>
      <c r="L64" s="371"/>
      <c r="M64" s="371"/>
      <c r="N64" s="371"/>
      <c r="O64" s="371"/>
      <c r="P64" s="371"/>
      <c r="Q64" s="371"/>
      <c r="R64" s="371"/>
      <c r="S64" s="371"/>
      <c r="T64" s="371"/>
      <c r="U64" s="371"/>
    </row>
    <row r="65" spans="1:21" ht="18.5">
      <c r="A65" s="371"/>
      <c r="B65" s="371"/>
      <c r="C65" s="371"/>
      <c r="D65" s="371"/>
      <c r="E65" s="371"/>
      <c r="F65" s="371"/>
      <c r="G65" s="371"/>
      <c r="H65" s="371"/>
      <c r="I65" s="371"/>
      <c r="J65" s="371"/>
      <c r="K65" s="371"/>
      <c r="L65" s="371"/>
      <c r="M65" s="371"/>
      <c r="N65" s="371"/>
      <c r="O65" s="371"/>
      <c r="P65" s="371"/>
      <c r="Q65" s="371"/>
      <c r="R65" s="371"/>
      <c r="S65" s="371"/>
      <c r="T65" s="371"/>
      <c r="U65" s="371"/>
    </row>
    <row r="66" spans="1:21" ht="18.5">
      <c r="A66" s="371"/>
      <c r="B66" s="371"/>
      <c r="C66" s="371"/>
      <c r="D66" s="371"/>
      <c r="E66" s="371"/>
      <c r="F66" s="371"/>
      <c r="G66" s="371"/>
      <c r="H66" s="371"/>
      <c r="I66" s="371"/>
      <c r="J66" s="371"/>
      <c r="K66" s="371"/>
      <c r="L66" s="371"/>
      <c r="M66" s="371"/>
      <c r="N66" s="371"/>
      <c r="O66" s="371"/>
      <c r="P66" s="371"/>
      <c r="Q66" s="371"/>
      <c r="R66" s="371"/>
      <c r="S66" s="371"/>
      <c r="T66" s="371"/>
      <c r="U66" s="371"/>
    </row>
    <row r="67" spans="1:21" ht="18.5">
      <c r="A67" s="371"/>
      <c r="B67" s="371"/>
      <c r="C67" s="371"/>
      <c r="D67" s="371"/>
      <c r="E67" s="371"/>
      <c r="F67" s="371"/>
      <c r="G67" s="371"/>
      <c r="H67" s="371"/>
      <c r="I67" s="371"/>
      <c r="J67" s="371"/>
      <c r="K67" s="371"/>
      <c r="L67" s="371"/>
      <c r="M67" s="371"/>
      <c r="N67" s="371"/>
      <c r="O67" s="371"/>
      <c r="P67" s="371"/>
      <c r="Q67" s="371"/>
      <c r="R67" s="371"/>
      <c r="S67" s="371"/>
      <c r="T67" s="371"/>
      <c r="U67" s="371"/>
    </row>
    <row r="68" spans="1:21" ht="18.5">
      <c r="A68" s="371"/>
      <c r="B68" s="371"/>
      <c r="C68" s="371"/>
      <c r="D68" s="371"/>
      <c r="E68" s="371"/>
      <c r="F68" s="371"/>
      <c r="G68" s="371"/>
      <c r="H68" s="371"/>
      <c r="I68" s="371"/>
      <c r="J68" s="371"/>
      <c r="K68" s="371"/>
      <c r="L68" s="371"/>
      <c r="M68" s="371"/>
      <c r="N68" s="371"/>
      <c r="O68" s="371"/>
      <c r="P68" s="371"/>
      <c r="Q68" s="371"/>
      <c r="R68" s="371"/>
      <c r="S68" s="371"/>
      <c r="T68" s="371"/>
      <c r="U68" s="371"/>
    </row>
    <row r="69" spans="1:21" ht="18.5">
      <c r="A69" s="371"/>
      <c r="B69" s="371"/>
      <c r="C69" s="371"/>
      <c r="D69" s="371"/>
      <c r="E69" s="371"/>
      <c r="F69" s="371"/>
      <c r="G69" s="371"/>
      <c r="H69" s="371"/>
      <c r="I69" s="371"/>
      <c r="J69" s="371"/>
      <c r="K69" s="371"/>
      <c r="L69" s="371"/>
      <c r="M69" s="371"/>
      <c r="N69" s="371"/>
      <c r="O69" s="371"/>
      <c r="P69" s="371"/>
      <c r="Q69" s="371"/>
      <c r="R69" s="371"/>
      <c r="S69" s="371"/>
      <c r="T69" s="371"/>
      <c r="U69" s="371"/>
    </row>
    <row r="70" spans="1:21" ht="18.5">
      <c r="A70" s="371"/>
      <c r="B70" s="371"/>
      <c r="C70" s="371"/>
      <c r="D70" s="371"/>
      <c r="E70" s="371"/>
      <c r="F70" s="371"/>
      <c r="G70" s="371"/>
      <c r="H70" s="371"/>
      <c r="I70" s="371"/>
      <c r="J70" s="371"/>
      <c r="K70" s="371"/>
      <c r="L70" s="371"/>
      <c r="M70" s="371"/>
      <c r="N70" s="371"/>
      <c r="O70" s="371"/>
      <c r="P70" s="371"/>
      <c r="Q70" s="371"/>
      <c r="R70" s="371"/>
      <c r="S70" s="371"/>
      <c r="T70" s="371"/>
      <c r="U70" s="371"/>
    </row>
    <row r="71" spans="1:21" ht="18.5">
      <c r="A71" s="371"/>
      <c r="B71" s="371"/>
      <c r="C71" s="371"/>
      <c r="D71" s="371"/>
      <c r="E71" s="371"/>
      <c r="F71" s="371"/>
      <c r="G71" s="371"/>
      <c r="H71" s="371"/>
      <c r="I71" s="371"/>
      <c r="J71" s="371"/>
      <c r="K71" s="371"/>
      <c r="L71" s="371"/>
      <c r="M71" s="371"/>
      <c r="N71" s="371"/>
      <c r="O71" s="371"/>
      <c r="P71" s="371"/>
      <c r="Q71" s="371"/>
      <c r="R71" s="371"/>
      <c r="S71" s="371"/>
      <c r="T71" s="371"/>
      <c r="U71" s="371"/>
    </row>
    <row r="72" spans="1:21" ht="18.5">
      <c r="A72" s="371"/>
      <c r="B72" s="371"/>
      <c r="C72" s="371"/>
      <c r="D72" s="371"/>
      <c r="E72" s="371"/>
      <c r="F72" s="371"/>
      <c r="G72" s="371"/>
      <c r="H72" s="371"/>
      <c r="I72" s="371"/>
      <c r="J72" s="371"/>
      <c r="K72" s="371"/>
      <c r="L72" s="371"/>
      <c r="M72" s="371"/>
      <c r="N72" s="371"/>
      <c r="O72" s="371"/>
      <c r="P72" s="371"/>
      <c r="Q72" s="371"/>
      <c r="R72" s="371"/>
      <c r="S72" s="371"/>
      <c r="T72" s="371"/>
      <c r="U72" s="371"/>
    </row>
    <row r="73" spans="1:21" ht="18.5">
      <c r="A73" s="371"/>
      <c r="B73" s="371"/>
      <c r="C73" s="371"/>
      <c r="D73" s="371"/>
      <c r="E73" s="371"/>
      <c r="F73" s="371"/>
      <c r="G73" s="371"/>
      <c r="H73" s="371"/>
      <c r="I73" s="371"/>
      <c r="J73" s="371"/>
      <c r="K73" s="371"/>
      <c r="L73" s="371"/>
      <c r="M73" s="371"/>
      <c r="N73" s="371"/>
      <c r="O73" s="371"/>
      <c r="P73" s="371"/>
      <c r="Q73" s="371"/>
      <c r="R73" s="371"/>
      <c r="S73" s="371"/>
      <c r="T73" s="371"/>
      <c r="U73" s="371"/>
    </row>
    <row r="74" spans="1:21" ht="18.5">
      <c r="A74" s="371"/>
      <c r="B74" s="371"/>
      <c r="C74" s="371"/>
      <c r="D74" s="371"/>
      <c r="E74" s="371"/>
      <c r="F74" s="371"/>
      <c r="G74" s="371"/>
      <c r="H74" s="371"/>
      <c r="I74" s="371"/>
      <c r="J74" s="371"/>
      <c r="K74" s="371"/>
      <c r="L74" s="371"/>
      <c r="M74" s="371"/>
      <c r="N74" s="371"/>
      <c r="O74" s="371"/>
      <c r="P74" s="371"/>
      <c r="Q74" s="371"/>
      <c r="R74" s="371"/>
      <c r="S74" s="371"/>
      <c r="T74" s="371"/>
      <c r="U74" s="371"/>
    </row>
    <row r="75" spans="1:21" ht="18.5">
      <c r="A75" s="371"/>
      <c r="B75" s="371"/>
      <c r="C75" s="371"/>
      <c r="D75" s="371"/>
      <c r="E75" s="371"/>
      <c r="F75" s="371"/>
      <c r="G75" s="371"/>
      <c r="H75" s="371"/>
      <c r="I75" s="371"/>
      <c r="J75" s="371"/>
      <c r="K75" s="371"/>
      <c r="L75" s="371"/>
      <c r="M75" s="371"/>
      <c r="N75" s="371"/>
      <c r="O75" s="371"/>
      <c r="P75" s="371"/>
      <c r="Q75" s="371"/>
      <c r="R75" s="371"/>
      <c r="S75" s="371"/>
      <c r="T75" s="371"/>
      <c r="U75" s="371"/>
    </row>
    <row r="76" spans="1:21" ht="18.5">
      <c r="A76" s="371"/>
      <c r="B76" s="371"/>
      <c r="C76" s="371"/>
      <c r="D76" s="371"/>
      <c r="E76" s="371"/>
      <c r="F76" s="371"/>
      <c r="G76" s="371"/>
      <c r="H76" s="371"/>
      <c r="I76" s="371"/>
      <c r="J76" s="371"/>
      <c r="K76" s="371"/>
      <c r="L76" s="371"/>
      <c r="M76" s="371"/>
      <c r="N76" s="371"/>
      <c r="O76" s="371"/>
      <c r="P76" s="371"/>
      <c r="Q76" s="371"/>
      <c r="R76" s="371"/>
      <c r="S76" s="371"/>
      <c r="T76" s="371"/>
      <c r="U76" s="371"/>
    </row>
    <row r="77" spans="1:21" ht="18.5">
      <c r="A77" s="371"/>
      <c r="B77" s="371"/>
      <c r="C77" s="371"/>
      <c r="D77" s="371"/>
      <c r="E77" s="371"/>
      <c r="F77" s="371"/>
      <c r="G77" s="371"/>
      <c r="H77" s="371"/>
      <c r="I77" s="371"/>
      <c r="J77" s="371"/>
      <c r="K77" s="371"/>
      <c r="L77" s="371"/>
      <c r="M77" s="371"/>
      <c r="N77" s="371"/>
      <c r="O77" s="371"/>
      <c r="P77" s="371"/>
      <c r="Q77" s="371"/>
      <c r="R77" s="371"/>
      <c r="S77" s="371"/>
      <c r="T77" s="371"/>
      <c r="U77" s="371"/>
    </row>
    <row r="78" spans="1:21" ht="18.5">
      <c r="A78" s="371"/>
      <c r="B78" s="371"/>
      <c r="C78" s="371"/>
      <c r="D78" s="371"/>
      <c r="E78" s="371"/>
      <c r="F78" s="371"/>
      <c r="G78" s="371"/>
      <c r="H78" s="371"/>
      <c r="I78" s="371"/>
      <c r="J78" s="371"/>
      <c r="K78" s="371"/>
      <c r="L78" s="371"/>
      <c r="M78" s="371"/>
      <c r="N78" s="371"/>
      <c r="O78" s="371"/>
      <c r="P78" s="371"/>
      <c r="Q78" s="371"/>
      <c r="R78" s="371"/>
      <c r="S78" s="371"/>
      <c r="T78" s="371"/>
      <c r="U78" s="371"/>
    </row>
    <row r="79" spans="1:21" ht="18.5">
      <c r="A79" s="371"/>
      <c r="B79" s="371"/>
      <c r="C79" s="371"/>
      <c r="D79" s="371"/>
      <c r="E79" s="371"/>
      <c r="F79" s="371"/>
      <c r="G79" s="371"/>
      <c r="H79" s="371"/>
      <c r="I79" s="371"/>
      <c r="J79" s="371"/>
      <c r="K79" s="371"/>
      <c r="L79" s="371"/>
      <c r="M79" s="371"/>
      <c r="N79" s="371"/>
      <c r="O79" s="371"/>
      <c r="P79" s="371"/>
      <c r="Q79" s="371"/>
      <c r="R79" s="371"/>
      <c r="S79" s="371"/>
      <c r="T79" s="371"/>
      <c r="U79" s="371"/>
    </row>
    <row r="80" spans="1:21" ht="18.5">
      <c r="A80" s="371"/>
      <c r="B80" s="371"/>
      <c r="C80" s="371"/>
      <c r="D80" s="371"/>
      <c r="E80" s="371"/>
      <c r="F80" s="371"/>
      <c r="G80" s="371"/>
      <c r="H80" s="371"/>
      <c r="I80" s="371"/>
      <c r="J80" s="371"/>
      <c r="K80" s="371"/>
      <c r="L80" s="371"/>
      <c r="M80" s="371"/>
      <c r="N80" s="371"/>
      <c r="O80" s="371"/>
      <c r="P80" s="371"/>
      <c r="Q80" s="371"/>
      <c r="R80" s="371"/>
      <c r="S80" s="371"/>
      <c r="T80" s="371"/>
      <c r="U80" s="371"/>
    </row>
    <row r="81" spans="1:21" ht="18.5">
      <c r="A81" s="371"/>
      <c r="B81" s="371"/>
      <c r="C81" s="371"/>
      <c r="D81" s="371"/>
      <c r="E81" s="371"/>
      <c r="F81" s="371"/>
      <c r="G81" s="371"/>
      <c r="H81" s="371"/>
      <c r="I81" s="371"/>
      <c r="J81" s="371"/>
      <c r="K81" s="371"/>
      <c r="L81" s="371"/>
      <c r="M81" s="371"/>
      <c r="N81" s="371"/>
      <c r="O81" s="371"/>
      <c r="P81" s="371"/>
      <c r="Q81" s="371"/>
      <c r="R81" s="371"/>
      <c r="S81" s="371"/>
      <c r="T81" s="371"/>
      <c r="U81" s="371"/>
    </row>
    <row r="82" spans="1:21" ht="18.5">
      <c r="A82" s="371"/>
      <c r="B82" s="371"/>
      <c r="C82" s="371"/>
      <c r="D82" s="371"/>
      <c r="E82" s="371"/>
      <c r="F82" s="371"/>
      <c r="G82" s="371"/>
      <c r="H82" s="371"/>
      <c r="I82" s="371"/>
      <c r="J82" s="371"/>
      <c r="K82" s="371"/>
      <c r="L82" s="371"/>
      <c r="M82" s="371"/>
      <c r="N82" s="371"/>
      <c r="O82" s="371"/>
      <c r="P82" s="371"/>
      <c r="Q82" s="371"/>
      <c r="R82" s="371"/>
      <c r="S82" s="371"/>
      <c r="T82" s="371"/>
      <c r="U82" s="371"/>
    </row>
    <row r="83" spans="1:21" ht="18.5">
      <c r="A83" s="371"/>
      <c r="B83" s="371"/>
      <c r="C83" s="371"/>
      <c r="D83" s="371"/>
      <c r="E83" s="371"/>
      <c r="F83" s="371"/>
      <c r="G83" s="371"/>
      <c r="H83" s="371"/>
      <c r="I83" s="371"/>
      <c r="J83" s="371"/>
      <c r="K83" s="371"/>
      <c r="L83" s="371"/>
      <c r="M83" s="371"/>
      <c r="N83" s="371"/>
      <c r="O83" s="371"/>
      <c r="P83" s="371"/>
      <c r="Q83" s="371"/>
      <c r="R83" s="371"/>
      <c r="S83" s="371"/>
      <c r="T83" s="371"/>
      <c r="U83" s="371"/>
    </row>
    <row r="84" spans="1:21" ht="18.5">
      <c r="A84" s="371"/>
      <c r="B84" s="371"/>
      <c r="C84" s="371"/>
      <c r="D84" s="371"/>
      <c r="E84" s="371"/>
      <c r="F84" s="371"/>
      <c r="G84" s="371"/>
      <c r="H84" s="371"/>
      <c r="I84" s="371"/>
      <c r="J84" s="371"/>
      <c r="K84" s="371"/>
      <c r="L84" s="371"/>
      <c r="M84" s="371"/>
      <c r="N84" s="371"/>
      <c r="O84" s="371"/>
      <c r="P84" s="371"/>
      <c r="Q84" s="371"/>
      <c r="R84" s="371"/>
      <c r="S84" s="371"/>
      <c r="T84" s="371"/>
      <c r="U84" s="371"/>
    </row>
    <row r="85" spans="1:21" ht="18.5">
      <c r="A85" s="371"/>
      <c r="B85" s="371"/>
      <c r="C85" s="371"/>
      <c r="D85" s="371"/>
      <c r="E85" s="371"/>
      <c r="F85" s="371"/>
      <c r="G85" s="371"/>
      <c r="H85" s="371"/>
      <c r="I85" s="371"/>
      <c r="J85" s="371"/>
      <c r="K85" s="371"/>
      <c r="L85" s="371"/>
      <c r="M85" s="371"/>
      <c r="N85" s="371"/>
      <c r="O85" s="371"/>
      <c r="P85" s="371"/>
      <c r="Q85" s="371"/>
      <c r="R85" s="371"/>
      <c r="S85" s="371"/>
      <c r="T85" s="371"/>
      <c r="U85" s="371"/>
    </row>
    <row r="86" spans="1:21" ht="18.5">
      <c r="A86" s="371"/>
      <c r="B86" s="371"/>
      <c r="C86" s="371"/>
      <c r="D86" s="371"/>
      <c r="E86" s="371"/>
      <c r="F86" s="371"/>
      <c r="G86" s="371"/>
      <c r="H86" s="371"/>
      <c r="I86" s="371"/>
      <c r="J86" s="371"/>
      <c r="K86" s="371"/>
      <c r="L86" s="371"/>
      <c r="M86" s="371"/>
      <c r="N86" s="371"/>
      <c r="O86" s="371"/>
      <c r="P86" s="371"/>
      <c r="Q86" s="371"/>
      <c r="R86" s="371"/>
      <c r="S86" s="371"/>
      <c r="T86" s="371"/>
      <c r="U86" s="371"/>
    </row>
    <row r="87" spans="1:21" ht="18.5">
      <c r="A87" s="371"/>
      <c r="B87" s="371"/>
      <c r="C87" s="371"/>
      <c r="D87" s="371"/>
      <c r="E87" s="371"/>
      <c r="F87" s="371"/>
      <c r="G87" s="371"/>
      <c r="H87" s="371"/>
      <c r="I87" s="371"/>
      <c r="J87" s="371"/>
      <c r="K87" s="371"/>
      <c r="L87" s="371"/>
      <c r="M87" s="371"/>
      <c r="N87" s="371"/>
      <c r="O87" s="371"/>
      <c r="P87" s="371"/>
      <c r="Q87" s="371"/>
      <c r="R87" s="371"/>
      <c r="S87" s="371"/>
      <c r="T87" s="371"/>
      <c r="U87" s="371"/>
    </row>
    <row r="88" spans="1:21" ht="18.5">
      <c r="A88" s="371"/>
      <c r="B88" s="371"/>
      <c r="C88" s="371"/>
      <c r="D88" s="371"/>
      <c r="E88" s="371"/>
      <c r="F88" s="371"/>
      <c r="G88" s="371"/>
      <c r="H88" s="371"/>
      <c r="I88" s="371"/>
      <c r="J88" s="371"/>
      <c r="K88" s="371"/>
      <c r="L88" s="371"/>
      <c r="M88" s="371"/>
      <c r="N88" s="371"/>
      <c r="O88" s="371"/>
      <c r="P88" s="371"/>
      <c r="Q88" s="371"/>
      <c r="R88" s="371"/>
      <c r="S88" s="371"/>
      <c r="T88" s="371"/>
      <c r="U88" s="371"/>
    </row>
    <row r="89" spans="1:21" ht="18.5">
      <c r="A89" s="371"/>
      <c r="B89" s="371"/>
      <c r="C89" s="371"/>
      <c r="D89" s="371"/>
      <c r="E89" s="371"/>
      <c r="F89" s="371"/>
      <c r="G89" s="371"/>
      <c r="H89" s="371"/>
      <c r="I89" s="371"/>
      <c r="J89" s="371"/>
      <c r="K89" s="371"/>
      <c r="L89" s="371"/>
      <c r="M89" s="371"/>
      <c r="N89" s="371"/>
      <c r="O89" s="371"/>
      <c r="P89" s="371"/>
      <c r="Q89" s="371"/>
      <c r="R89" s="371"/>
      <c r="S89" s="371"/>
      <c r="T89" s="371"/>
      <c r="U89" s="371"/>
    </row>
    <row r="90" spans="1:21" ht="18.5">
      <c r="A90" s="371"/>
      <c r="B90" s="371"/>
      <c r="C90" s="371"/>
      <c r="D90" s="371"/>
      <c r="E90" s="371"/>
      <c r="F90" s="371"/>
      <c r="G90" s="371"/>
      <c r="H90" s="371"/>
      <c r="I90" s="371"/>
      <c r="J90" s="371"/>
      <c r="K90" s="371"/>
      <c r="L90" s="371"/>
      <c r="M90" s="371"/>
      <c r="N90" s="371"/>
      <c r="O90" s="371"/>
      <c r="P90" s="371"/>
      <c r="Q90" s="371"/>
      <c r="R90" s="371"/>
      <c r="S90" s="371"/>
      <c r="T90" s="371"/>
      <c r="U90" s="371"/>
    </row>
    <row r="91" spans="1:21" ht="18.5">
      <c r="A91" s="371"/>
      <c r="B91" s="371"/>
      <c r="C91" s="371"/>
      <c r="D91" s="371"/>
      <c r="E91" s="371"/>
      <c r="F91" s="371"/>
      <c r="G91" s="371"/>
      <c r="H91" s="371"/>
      <c r="I91" s="371"/>
      <c r="J91" s="371"/>
      <c r="K91" s="371"/>
      <c r="L91" s="371"/>
      <c r="M91" s="371"/>
      <c r="N91" s="371"/>
      <c r="O91" s="371"/>
      <c r="P91" s="371"/>
      <c r="Q91" s="371"/>
      <c r="R91" s="371"/>
      <c r="S91" s="371"/>
      <c r="T91" s="371"/>
      <c r="U91" s="371"/>
    </row>
    <row r="92" spans="1:21" ht="18.5">
      <c r="A92" s="371"/>
      <c r="B92" s="371"/>
      <c r="C92" s="371"/>
      <c r="D92" s="371"/>
      <c r="E92" s="371"/>
      <c r="F92" s="371"/>
      <c r="G92" s="371"/>
      <c r="H92" s="371"/>
      <c r="I92" s="371"/>
      <c r="J92" s="371"/>
      <c r="K92" s="371"/>
      <c r="L92" s="371"/>
      <c r="M92" s="371"/>
      <c r="N92" s="371"/>
      <c r="O92" s="371"/>
      <c r="P92" s="371"/>
      <c r="Q92" s="371"/>
      <c r="R92" s="371"/>
      <c r="S92" s="371"/>
      <c r="T92" s="371"/>
      <c r="U92" s="371"/>
    </row>
    <row r="93" spans="1:21" ht="18.5">
      <c r="A93" s="371"/>
      <c r="B93" s="371"/>
      <c r="C93" s="371"/>
      <c r="D93" s="371"/>
      <c r="E93" s="371"/>
      <c r="F93" s="371"/>
      <c r="G93" s="371"/>
      <c r="H93" s="371"/>
      <c r="I93" s="371"/>
      <c r="J93" s="371"/>
      <c r="K93" s="371"/>
      <c r="L93" s="371"/>
      <c r="M93" s="371"/>
      <c r="N93" s="371"/>
      <c r="O93" s="371"/>
      <c r="P93" s="371"/>
      <c r="Q93" s="371"/>
      <c r="R93" s="371"/>
      <c r="S93" s="371"/>
      <c r="T93" s="371"/>
      <c r="U93" s="371"/>
    </row>
    <row r="94" spans="1:21" ht="18.5">
      <c r="A94" s="371"/>
      <c r="B94" s="371"/>
      <c r="C94" s="371"/>
      <c r="D94" s="371"/>
      <c r="E94" s="371"/>
      <c r="F94" s="371"/>
      <c r="G94" s="371"/>
      <c r="H94" s="371"/>
      <c r="I94" s="371"/>
      <c r="J94" s="371"/>
      <c r="K94" s="371"/>
      <c r="L94" s="371"/>
      <c r="M94" s="371"/>
      <c r="N94" s="371"/>
      <c r="O94" s="371"/>
      <c r="P94" s="371"/>
      <c r="Q94" s="371"/>
      <c r="R94" s="371"/>
      <c r="S94" s="371"/>
      <c r="T94" s="371"/>
      <c r="U94" s="371"/>
    </row>
    <row r="95" spans="1:21" ht="18.5">
      <c r="A95" s="371"/>
      <c r="B95" s="371"/>
      <c r="C95" s="371"/>
      <c r="D95" s="371"/>
      <c r="E95" s="371"/>
      <c r="F95" s="371"/>
      <c r="G95" s="371"/>
      <c r="H95" s="371"/>
      <c r="I95" s="371"/>
      <c r="J95" s="371"/>
      <c r="K95" s="371"/>
      <c r="L95" s="371"/>
      <c r="M95" s="371"/>
      <c r="N95" s="371"/>
      <c r="O95" s="371"/>
      <c r="P95" s="371"/>
      <c r="Q95" s="371"/>
      <c r="R95" s="371"/>
      <c r="S95" s="371"/>
      <c r="T95" s="371"/>
      <c r="U95" s="371"/>
    </row>
    <row r="96" spans="1:21" ht="18.5">
      <c r="A96" s="371"/>
      <c r="B96" s="371"/>
      <c r="C96" s="371"/>
      <c r="D96" s="371"/>
      <c r="E96" s="371"/>
      <c r="F96" s="371"/>
      <c r="G96" s="371"/>
      <c r="H96" s="371"/>
      <c r="I96" s="371"/>
      <c r="J96" s="371"/>
      <c r="K96" s="371"/>
      <c r="L96" s="371"/>
      <c r="M96" s="371"/>
      <c r="N96" s="371"/>
      <c r="O96" s="371"/>
      <c r="P96" s="371"/>
      <c r="Q96" s="371"/>
      <c r="R96" s="371"/>
      <c r="S96" s="371"/>
      <c r="T96" s="371"/>
      <c r="U96" s="371"/>
    </row>
    <row r="97" spans="1:21" ht="18.5">
      <c r="A97" s="371"/>
      <c r="B97" s="371"/>
      <c r="C97" s="371"/>
      <c r="D97" s="371"/>
      <c r="E97" s="371"/>
      <c r="F97" s="371"/>
      <c r="G97" s="371"/>
      <c r="H97" s="371"/>
      <c r="I97" s="371"/>
      <c r="J97" s="371"/>
      <c r="K97" s="371"/>
      <c r="L97" s="371"/>
      <c r="M97" s="371"/>
      <c r="N97" s="371"/>
      <c r="O97" s="371"/>
      <c r="P97" s="371"/>
      <c r="Q97" s="371"/>
      <c r="R97" s="371"/>
      <c r="S97" s="371"/>
      <c r="T97" s="371"/>
      <c r="U97" s="371"/>
    </row>
    <row r="98" spans="1:21" ht="18.5">
      <c r="A98" s="371"/>
      <c r="B98" s="371"/>
      <c r="C98" s="371"/>
      <c r="D98" s="371"/>
      <c r="E98" s="371"/>
      <c r="F98" s="371"/>
      <c r="G98" s="371"/>
      <c r="H98" s="371"/>
      <c r="I98" s="371"/>
      <c r="J98" s="371"/>
      <c r="K98" s="371"/>
      <c r="L98" s="371"/>
      <c r="M98" s="371"/>
      <c r="N98" s="371"/>
      <c r="O98" s="371"/>
      <c r="P98" s="371"/>
      <c r="Q98" s="371"/>
      <c r="R98" s="371"/>
      <c r="S98" s="371"/>
      <c r="T98" s="371"/>
      <c r="U98" s="371"/>
    </row>
    <row r="99" spans="1:21" ht="18.5">
      <c r="A99" s="371"/>
      <c r="B99" s="371"/>
      <c r="C99" s="371"/>
      <c r="D99" s="371"/>
      <c r="E99" s="371"/>
      <c r="F99" s="371"/>
      <c r="G99" s="371"/>
      <c r="H99" s="371"/>
      <c r="I99" s="371"/>
      <c r="J99" s="371"/>
      <c r="K99" s="371"/>
      <c r="L99" s="371"/>
      <c r="M99" s="371"/>
      <c r="N99" s="371"/>
      <c r="O99" s="371"/>
      <c r="P99" s="371"/>
      <c r="Q99" s="371"/>
      <c r="R99" s="371"/>
      <c r="S99" s="371"/>
      <c r="T99" s="371"/>
      <c r="U99" s="371"/>
    </row>
    <row r="100" spans="1:21" ht="18.5">
      <c r="A100" s="371"/>
      <c r="B100" s="371"/>
      <c r="C100" s="371"/>
      <c r="D100" s="371"/>
      <c r="E100" s="371"/>
      <c r="F100" s="371"/>
      <c r="G100" s="371"/>
      <c r="H100" s="371"/>
      <c r="I100" s="371"/>
      <c r="J100" s="371"/>
      <c r="K100" s="371"/>
      <c r="L100" s="371"/>
      <c r="M100" s="371"/>
      <c r="N100" s="371"/>
      <c r="O100" s="371"/>
      <c r="P100" s="371"/>
      <c r="Q100" s="371"/>
      <c r="R100" s="371"/>
      <c r="S100" s="371"/>
      <c r="T100" s="371"/>
      <c r="U100" s="371"/>
    </row>
    <row r="101" spans="1:21" ht="18.5">
      <c r="A101" s="371"/>
      <c r="B101" s="371"/>
      <c r="C101" s="371"/>
      <c r="D101" s="371"/>
      <c r="E101" s="371"/>
      <c r="F101" s="371"/>
      <c r="G101" s="371"/>
      <c r="H101" s="371"/>
      <c r="I101" s="371"/>
      <c r="J101" s="371"/>
      <c r="K101" s="371"/>
      <c r="L101" s="371"/>
      <c r="M101" s="371"/>
      <c r="N101" s="371"/>
      <c r="O101" s="371"/>
      <c r="P101" s="371"/>
      <c r="Q101" s="371"/>
      <c r="R101" s="371"/>
      <c r="S101" s="371"/>
      <c r="T101" s="371"/>
      <c r="U101" s="371"/>
    </row>
    <row r="102" spans="1:21" ht="18.5">
      <c r="A102" s="371"/>
      <c r="B102" s="371"/>
      <c r="C102" s="371"/>
      <c r="D102" s="371"/>
      <c r="E102" s="371"/>
      <c r="F102" s="371"/>
      <c r="G102" s="371"/>
      <c r="H102" s="371"/>
      <c r="I102" s="371"/>
      <c r="J102" s="371"/>
      <c r="K102" s="371"/>
      <c r="L102" s="371"/>
      <c r="M102" s="371"/>
      <c r="N102" s="371"/>
      <c r="O102" s="371"/>
      <c r="P102" s="371"/>
      <c r="Q102" s="371"/>
      <c r="R102" s="371"/>
      <c r="S102" s="371"/>
      <c r="T102" s="371"/>
      <c r="U102" s="371"/>
    </row>
    <row r="103" spans="1:21" ht="18.5">
      <c r="A103" s="371"/>
      <c r="B103" s="371"/>
      <c r="C103" s="371"/>
      <c r="D103" s="371"/>
      <c r="E103" s="371"/>
      <c r="F103" s="371"/>
      <c r="G103" s="371"/>
      <c r="H103" s="371"/>
      <c r="I103" s="371"/>
      <c r="J103" s="371"/>
      <c r="K103" s="371"/>
      <c r="L103" s="371"/>
      <c r="M103" s="371"/>
      <c r="N103" s="371"/>
      <c r="O103" s="371"/>
      <c r="P103" s="371"/>
      <c r="Q103" s="371"/>
      <c r="R103" s="371"/>
      <c r="S103" s="371"/>
      <c r="T103" s="371"/>
      <c r="U103" s="371"/>
    </row>
    <row r="104" spans="1:21" ht="18.5">
      <c r="A104" s="371"/>
      <c r="B104" s="371"/>
      <c r="C104" s="371"/>
      <c r="D104" s="371"/>
      <c r="E104" s="371"/>
      <c r="F104" s="371"/>
      <c r="G104" s="371"/>
      <c r="H104" s="371"/>
      <c r="I104" s="371"/>
      <c r="J104" s="371"/>
      <c r="K104" s="371"/>
      <c r="L104" s="371"/>
      <c r="M104" s="371"/>
      <c r="N104" s="371"/>
      <c r="O104" s="371"/>
      <c r="P104" s="371"/>
      <c r="Q104" s="371"/>
      <c r="R104" s="371"/>
      <c r="S104" s="371"/>
      <c r="T104" s="371"/>
      <c r="U104" s="371"/>
    </row>
    <row r="105" spans="1:21" ht="18.5">
      <c r="A105" s="371"/>
      <c r="B105" s="371"/>
      <c r="C105" s="371"/>
      <c r="D105" s="371"/>
      <c r="E105" s="371"/>
      <c r="F105" s="371"/>
      <c r="G105" s="371"/>
      <c r="H105" s="371"/>
      <c r="I105" s="371"/>
      <c r="J105" s="371"/>
      <c r="K105" s="371"/>
      <c r="L105" s="371"/>
      <c r="M105" s="371"/>
      <c r="N105" s="371"/>
      <c r="O105" s="371"/>
      <c r="P105" s="371"/>
      <c r="Q105" s="371"/>
      <c r="R105" s="371"/>
      <c r="S105" s="371"/>
      <c r="T105" s="371"/>
      <c r="U105" s="371"/>
    </row>
    <row r="106" spans="1:21" ht="18.5">
      <c r="A106" s="371"/>
      <c r="B106" s="371"/>
      <c r="C106" s="371"/>
      <c r="D106" s="371"/>
      <c r="E106" s="371"/>
      <c r="F106" s="371"/>
      <c r="G106" s="371"/>
      <c r="H106" s="371"/>
      <c r="I106" s="371"/>
      <c r="J106" s="371"/>
      <c r="K106" s="371"/>
      <c r="L106" s="371"/>
      <c r="M106" s="371"/>
      <c r="N106" s="371"/>
      <c r="O106" s="371"/>
      <c r="P106" s="371"/>
      <c r="Q106" s="371"/>
      <c r="R106" s="371"/>
      <c r="S106" s="371"/>
      <c r="T106" s="371"/>
      <c r="U106" s="371"/>
    </row>
    <row r="107" spans="1:21" ht="18.5">
      <c r="A107" s="371"/>
      <c r="B107" s="371"/>
      <c r="C107" s="371"/>
      <c r="D107" s="371"/>
      <c r="E107" s="371"/>
      <c r="F107" s="371"/>
      <c r="G107" s="371"/>
      <c r="H107" s="371"/>
      <c r="I107" s="371"/>
      <c r="J107" s="371"/>
      <c r="K107" s="371"/>
      <c r="L107" s="371"/>
      <c r="M107" s="371"/>
      <c r="N107" s="371"/>
      <c r="O107" s="371"/>
      <c r="P107" s="371"/>
      <c r="Q107" s="371"/>
      <c r="R107" s="371"/>
      <c r="S107" s="371"/>
      <c r="T107" s="371"/>
      <c r="U107" s="371"/>
    </row>
    <row r="108" spans="1:21" ht="18.5">
      <c r="A108" s="371"/>
      <c r="B108" s="371"/>
      <c r="C108" s="371"/>
      <c r="D108" s="371"/>
      <c r="E108" s="371"/>
      <c r="F108" s="371"/>
      <c r="G108" s="371"/>
      <c r="H108" s="371"/>
      <c r="I108" s="371"/>
      <c r="J108" s="371"/>
      <c r="K108" s="371"/>
      <c r="L108" s="371"/>
      <c r="M108" s="371"/>
      <c r="N108" s="371"/>
      <c r="O108" s="371"/>
      <c r="P108" s="371"/>
      <c r="Q108" s="371"/>
      <c r="R108" s="371"/>
      <c r="S108" s="371"/>
      <c r="T108" s="371"/>
      <c r="U108" s="371"/>
    </row>
    <row r="109" spans="1:21" ht="18.5">
      <c r="A109" s="371"/>
      <c r="B109" s="371"/>
      <c r="C109" s="371"/>
      <c r="D109" s="371"/>
      <c r="E109" s="371"/>
      <c r="F109" s="371"/>
      <c r="G109" s="371"/>
      <c r="H109" s="371"/>
      <c r="I109" s="371"/>
      <c r="J109" s="371"/>
      <c r="K109" s="371"/>
      <c r="L109" s="371"/>
      <c r="M109" s="371"/>
      <c r="N109" s="371"/>
      <c r="O109" s="371"/>
      <c r="P109" s="371"/>
      <c r="Q109" s="371"/>
      <c r="R109" s="371"/>
      <c r="S109" s="371"/>
      <c r="T109" s="371"/>
      <c r="U109" s="371"/>
    </row>
    <row r="110" spans="1:21" ht="18.5">
      <c r="A110" s="371"/>
      <c r="B110" s="371"/>
      <c r="C110" s="371"/>
      <c r="D110" s="371"/>
      <c r="E110" s="371"/>
      <c r="F110" s="371"/>
      <c r="G110" s="371"/>
      <c r="H110" s="371"/>
      <c r="I110" s="371"/>
      <c r="J110" s="371"/>
      <c r="K110" s="371"/>
      <c r="L110" s="371"/>
      <c r="M110" s="371"/>
      <c r="N110" s="371"/>
      <c r="O110" s="371"/>
      <c r="P110" s="371"/>
      <c r="Q110" s="371"/>
      <c r="R110" s="371"/>
      <c r="S110" s="371"/>
      <c r="T110" s="371"/>
      <c r="U110" s="371"/>
    </row>
    <row r="111" spans="1:21" ht="18.5">
      <c r="A111" s="371"/>
      <c r="B111" s="371"/>
      <c r="C111" s="371"/>
      <c r="D111" s="371"/>
      <c r="E111" s="371"/>
      <c r="F111" s="371"/>
      <c r="G111" s="371"/>
      <c r="H111" s="371"/>
      <c r="I111" s="371"/>
      <c r="J111" s="371"/>
      <c r="K111" s="371"/>
      <c r="L111" s="371"/>
      <c r="M111" s="371"/>
      <c r="N111" s="371"/>
      <c r="O111" s="371"/>
      <c r="P111" s="371"/>
      <c r="Q111" s="371"/>
      <c r="R111" s="371"/>
      <c r="S111" s="371"/>
      <c r="T111" s="371"/>
      <c r="U111" s="371"/>
    </row>
    <row r="112" spans="1:21" ht="18.5">
      <c r="A112" s="371"/>
      <c r="B112" s="371"/>
      <c r="C112" s="371"/>
      <c r="D112" s="371"/>
      <c r="E112" s="371"/>
      <c r="F112" s="371"/>
      <c r="G112" s="371"/>
      <c r="H112" s="371"/>
      <c r="I112" s="371"/>
      <c r="J112" s="371"/>
      <c r="K112" s="371"/>
      <c r="L112" s="371"/>
      <c r="M112" s="371"/>
      <c r="N112" s="371"/>
      <c r="O112" s="371"/>
      <c r="P112" s="371"/>
      <c r="Q112" s="371"/>
      <c r="R112" s="371"/>
      <c r="S112" s="371"/>
      <c r="T112" s="371"/>
      <c r="U112" s="371"/>
    </row>
  </sheetData>
  <sheetProtection algorithmName="SHA-512" hashValue="uQu+f+aguPdOm5O1nbnliBMqfkddXf4gQ/2CFrolwMRguLRAhOesdz1TT4fCfwGapAraV/PBrr09U1IVcJN0+w==" saltValue="xWhRGm9d4HgsZtd3e4rReg==" spinCount="100000" sheet="1" formatColumns="0" formatRows="0"/>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92D050"/>
  </sheetPr>
  <dimension ref="A1:M32"/>
  <sheetViews>
    <sheetView showGridLines="0" zoomScaleNormal="100" workbookViewId="0"/>
  </sheetViews>
  <sheetFormatPr defaultColWidth="8.81640625" defaultRowHeight="25" customHeight="1"/>
  <cols>
    <col min="1" max="1" width="70.54296875" style="283" customWidth="1"/>
    <col min="2" max="5" width="14.453125" style="283" customWidth="1"/>
    <col min="6" max="6" width="18.453125" style="283" customWidth="1"/>
    <col min="7" max="7" width="33.81640625" style="283" customWidth="1"/>
    <col min="8" max="8" width="10.453125" style="38" customWidth="1"/>
    <col min="9" max="9" width="50.1796875" style="283" customWidth="1"/>
    <col min="10" max="10" width="8.81640625" style="283" customWidth="1"/>
    <col min="11" max="13" width="8.81640625" style="283" hidden="1" customWidth="1"/>
    <col min="14" max="16384" width="8.81640625" style="283"/>
  </cols>
  <sheetData>
    <row r="1" spans="1:13" ht="25" customHeight="1">
      <c r="A1" s="108" t="str">
        <f>"6. Other income not included elsewhere (during "&amp;""&amp;'1. Reporting information'!B5&amp;" "&amp;'1. Reporting information'!C5&amp;")"</f>
        <v>6. Other income not included elsewhere (during Quarter 3 2021)</v>
      </c>
      <c r="D1" s="37"/>
      <c r="H1" s="60"/>
      <c r="I1" s="60"/>
      <c r="K1" s="410" t="s">
        <v>4552</v>
      </c>
      <c r="L1" s="410"/>
      <c r="M1" s="410"/>
    </row>
    <row r="2" spans="1:13" ht="25" customHeight="1">
      <c r="A2" s="108"/>
      <c r="D2" s="37"/>
      <c r="H2" s="60"/>
      <c r="I2" s="60"/>
    </row>
    <row r="3" spans="1:13" ht="90" customHeight="1">
      <c r="A3" s="69"/>
      <c r="B3" s="70" t="s">
        <v>0</v>
      </c>
      <c r="C3" s="70" t="s">
        <v>1</v>
      </c>
      <c r="D3" s="70" t="s">
        <v>17</v>
      </c>
      <c r="E3" s="71" t="s">
        <v>4</v>
      </c>
      <c r="F3" s="72" t="s">
        <v>342</v>
      </c>
      <c r="G3" s="72" t="s">
        <v>48</v>
      </c>
      <c r="H3" s="283"/>
      <c r="K3" s="57" t="s">
        <v>4554</v>
      </c>
      <c r="L3" s="57" t="s">
        <v>460</v>
      </c>
      <c r="M3" s="57" t="s">
        <v>465</v>
      </c>
    </row>
    <row r="4" spans="1:13" ht="25" customHeight="1">
      <c r="A4" s="69"/>
      <c r="B4" s="70" t="s">
        <v>322</v>
      </c>
      <c r="C4" s="70" t="s">
        <v>322</v>
      </c>
      <c r="D4" s="70" t="s">
        <v>322</v>
      </c>
      <c r="E4" s="70" t="s">
        <v>322</v>
      </c>
      <c r="F4" s="70" t="s">
        <v>322</v>
      </c>
      <c r="G4" s="72"/>
      <c r="H4" s="283"/>
      <c r="I4" s="56" t="s">
        <v>11</v>
      </c>
    </row>
    <row r="5" spans="1:13" ht="25" customHeight="1">
      <c r="A5" s="58" t="s">
        <v>521</v>
      </c>
      <c r="B5" s="182"/>
      <c r="C5" s="182"/>
      <c r="D5" s="182"/>
      <c r="E5" s="181">
        <f>B5+C5+D5</f>
        <v>0</v>
      </c>
      <c r="F5" s="179"/>
      <c r="G5" s="15"/>
      <c r="H5" s="283"/>
      <c r="I5" s="61" t="s">
        <v>12</v>
      </c>
      <c r="K5" s="283">
        <f>IF(COUNTIF(B5:F5,"&lt;0")&gt;0,1,0)</f>
        <v>0</v>
      </c>
      <c r="L5" s="283">
        <f>IF(ISNUMBER(B5+C5+D5+E5+F5),0,1)</f>
        <v>0</v>
      </c>
    </row>
    <row r="6" spans="1:13" ht="25" customHeight="1">
      <c r="A6" s="73" t="s">
        <v>36</v>
      </c>
      <c r="B6" s="182"/>
      <c r="C6" s="182"/>
      <c r="D6" s="182"/>
      <c r="E6" s="181">
        <f>B6+C6+D6</f>
        <v>0</v>
      </c>
      <c r="F6" s="179"/>
      <c r="G6" s="17"/>
      <c r="H6" s="283"/>
      <c r="I6" s="62" t="s">
        <v>13</v>
      </c>
      <c r="K6" s="283">
        <f>IF(COUNTIF(B6:F6,"&lt;0")&gt;0,1,0)</f>
        <v>0</v>
      </c>
      <c r="L6" s="283">
        <f>IF(ISNUMBER(B6+C6+D6+E6+F6),0,1)</f>
        <v>0</v>
      </c>
    </row>
    <row r="7" spans="1:13" ht="25" customHeight="1">
      <c r="A7" s="103" t="s">
        <v>520</v>
      </c>
      <c r="B7" s="181">
        <f>B5+B6</f>
        <v>0</v>
      </c>
      <c r="C7" s="181">
        <f>C5+C6</f>
        <v>0</v>
      </c>
      <c r="D7" s="181">
        <f>D5+D6</f>
        <v>0</v>
      </c>
      <c r="E7" s="181">
        <f>B7+C7+D7</f>
        <v>0</v>
      </c>
      <c r="F7" s="182"/>
      <c r="G7" s="17"/>
      <c r="H7" s="283"/>
      <c r="I7" s="63" t="s">
        <v>511</v>
      </c>
      <c r="K7" s="283">
        <f>IF(COUNTIF(B7:F7,"&lt;0")&gt;0,1,0)</f>
        <v>0</v>
      </c>
      <c r="L7" s="283">
        <f>IF(ISNUMBER(B7+C7+D7+E7+F7),0,1)</f>
        <v>0</v>
      </c>
      <c r="M7" s="283">
        <f>IF(ISERROR(E7+F7),0,IF(OR(F7="",F7&lt;=E7),0,1))</f>
        <v>0</v>
      </c>
    </row>
    <row r="8" spans="1:13" s="38" customFormat="1" ht="25" customHeight="1">
      <c r="A8" s="60"/>
      <c r="B8" s="94"/>
      <c r="C8" s="94"/>
      <c r="D8" s="94"/>
      <c r="E8" s="94"/>
      <c r="F8" s="94"/>
      <c r="G8" s="60"/>
    </row>
    <row r="9" spans="1:13" s="38" customFormat="1" ht="25" customHeight="1">
      <c r="A9" s="87" t="s">
        <v>4503</v>
      </c>
      <c r="B9" s="21" t="s">
        <v>67</v>
      </c>
      <c r="C9" s="94"/>
      <c r="D9" s="94"/>
      <c r="E9" s="94"/>
      <c r="F9" s="94"/>
      <c r="G9" s="60"/>
      <c r="I9" s="45"/>
    </row>
    <row r="10" spans="1:13" s="45" customFormat="1" ht="18" customHeight="1">
      <c r="I10" s="38"/>
    </row>
    <row r="11" spans="1:13" s="38" customFormat="1" ht="25" customHeight="1">
      <c r="A11" s="429" t="s">
        <v>470</v>
      </c>
      <c r="B11" s="429"/>
      <c r="C11" s="429"/>
      <c r="D11" s="429"/>
      <c r="E11" s="429"/>
      <c r="F11" s="429"/>
      <c r="G11" s="429"/>
    </row>
    <row r="12" spans="1:13" s="38" customFormat="1" ht="25" customHeight="1">
      <c r="A12" s="396" t="str">
        <f>IF(SUM(L5:L7)&gt;0,"Please make sure you've only entered numbers into the table","")</f>
        <v/>
      </c>
      <c r="B12" s="397"/>
      <c r="C12" s="397"/>
      <c r="D12" s="397"/>
      <c r="E12" s="397"/>
      <c r="F12" s="397"/>
      <c r="G12" s="398"/>
    </row>
    <row r="13" spans="1:13" s="38" customFormat="1" ht="25" customHeight="1">
      <c r="A13" s="402" t="str">
        <f>IF(SUM(M7)&gt;0,"Please make sure the overseas component does not exceed the total","")</f>
        <v/>
      </c>
      <c r="B13" s="403"/>
      <c r="C13" s="403"/>
      <c r="D13" s="403"/>
      <c r="E13" s="403"/>
      <c r="F13" s="403"/>
      <c r="G13" s="404"/>
    </row>
    <row r="14" spans="1:13" s="38" customFormat="1" ht="25" customHeight="1">
      <c r="A14" s="334" t="s">
        <v>4624</v>
      </c>
      <c r="B14" s="94"/>
      <c r="C14" s="94"/>
      <c r="D14" s="94"/>
      <c r="E14" s="94"/>
      <c r="F14" s="94"/>
      <c r="G14" s="60"/>
    </row>
    <row r="15" spans="1:13" s="38" customFormat="1" ht="25" customHeight="1">
      <c r="A15" s="289" t="s">
        <v>471</v>
      </c>
      <c r="B15" s="94"/>
      <c r="C15" s="94"/>
      <c r="D15" s="94"/>
      <c r="E15" s="94"/>
      <c r="F15" s="94"/>
      <c r="G15" s="60"/>
      <c r="I15" s="283"/>
    </row>
    <row r="16" spans="1:13" ht="25" customHeight="1">
      <c r="A16" s="89" t="s">
        <v>434</v>
      </c>
      <c r="B16" s="248"/>
      <c r="H16" s="283"/>
    </row>
    <row r="17" spans="1:8" ht="25" customHeight="1">
      <c r="A17" s="89"/>
      <c r="H17" s="283"/>
    </row>
    <row r="18" spans="1:8" ht="24.65" customHeight="1">
      <c r="A18" s="406" t="s">
        <v>19</v>
      </c>
      <c r="B18" s="406"/>
      <c r="C18" s="406"/>
      <c r="D18" s="406"/>
      <c r="E18" s="406"/>
      <c r="F18" s="406"/>
      <c r="G18" s="406"/>
      <c r="H18" s="283"/>
    </row>
    <row r="19" spans="1:8" ht="20.5" customHeight="1">
      <c r="A19" s="393" t="s">
        <v>4575</v>
      </c>
      <c r="B19" s="393"/>
      <c r="C19" s="393"/>
      <c r="D19" s="393"/>
      <c r="E19" s="393"/>
      <c r="F19" s="393"/>
      <c r="G19" s="393"/>
    </row>
    <row r="20" spans="1:8" ht="20.5" customHeight="1">
      <c r="A20" s="414" t="s">
        <v>4586</v>
      </c>
      <c r="B20" s="415"/>
      <c r="C20" s="415"/>
      <c r="D20" s="415"/>
      <c r="E20" s="415"/>
      <c r="F20" s="415"/>
      <c r="G20" s="415"/>
    </row>
    <row r="21" spans="1:8" ht="20.5" customHeight="1">
      <c r="A21" s="278"/>
      <c r="B21" s="279"/>
      <c r="C21" s="279"/>
      <c r="D21" s="279"/>
      <c r="E21" s="279"/>
      <c r="F21" s="279"/>
      <c r="G21" s="279"/>
    </row>
    <row r="22" spans="1:8" ht="20.149999999999999" customHeight="1">
      <c r="A22" s="408" t="s">
        <v>419</v>
      </c>
      <c r="B22" s="408"/>
      <c r="C22" s="408"/>
      <c r="D22" s="408"/>
      <c r="E22" s="408"/>
      <c r="F22" s="408"/>
      <c r="G22" s="408"/>
    </row>
    <row r="23" spans="1:8" ht="20.149999999999999" customHeight="1">
      <c r="A23" s="416" t="s">
        <v>522</v>
      </c>
      <c r="B23" s="416"/>
      <c r="C23" s="416"/>
      <c r="D23" s="416"/>
      <c r="E23" s="416"/>
      <c r="F23" s="416"/>
      <c r="G23" s="416"/>
    </row>
    <row r="24" spans="1:8" ht="20.149999999999999" customHeight="1">
      <c r="A24" s="414" t="s">
        <v>381</v>
      </c>
      <c r="B24" s="414"/>
      <c r="C24" s="414"/>
      <c r="D24" s="414"/>
      <c r="E24" s="414"/>
      <c r="F24" s="414"/>
      <c r="G24" s="414"/>
    </row>
    <row r="25" spans="1:8" ht="20.149999999999999" customHeight="1">
      <c r="A25" s="416" t="s">
        <v>334</v>
      </c>
      <c r="B25" s="416"/>
      <c r="C25" s="416"/>
      <c r="D25" s="416"/>
      <c r="E25" s="416"/>
      <c r="F25" s="416"/>
      <c r="G25" s="416"/>
    </row>
    <row r="26" spans="1:8" ht="20.149999999999999" customHeight="1">
      <c r="A26" s="414" t="s">
        <v>360</v>
      </c>
      <c r="B26" s="414"/>
      <c r="C26" s="414"/>
      <c r="D26" s="414"/>
      <c r="E26" s="414"/>
      <c r="F26" s="414"/>
      <c r="G26" s="414"/>
    </row>
    <row r="27" spans="1:8" ht="20.149999999999999" customHeight="1">
      <c r="A27" s="414" t="s">
        <v>361</v>
      </c>
      <c r="B27" s="414"/>
      <c r="C27" s="414"/>
      <c r="D27" s="414"/>
      <c r="E27" s="414"/>
      <c r="F27" s="414"/>
      <c r="G27" s="414"/>
    </row>
    <row r="28" spans="1:8" ht="20.149999999999999" customHeight="1">
      <c r="A28" s="414" t="s">
        <v>422</v>
      </c>
      <c r="B28" s="414"/>
      <c r="C28" s="414"/>
      <c r="D28" s="414"/>
      <c r="E28" s="414"/>
      <c r="F28" s="414"/>
      <c r="G28" s="414"/>
    </row>
    <row r="29" spans="1:8" ht="20.149999999999999" customHeight="1">
      <c r="A29" s="416" t="s">
        <v>336</v>
      </c>
      <c r="B29" s="416"/>
      <c r="C29" s="416"/>
      <c r="D29" s="416"/>
      <c r="E29" s="416"/>
      <c r="F29" s="416"/>
      <c r="G29" s="416"/>
    </row>
    <row r="30" spans="1:8" ht="20.149999999999999" customHeight="1">
      <c r="A30" s="414" t="s">
        <v>4546</v>
      </c>
      <c r="B30" s="414"/>
      <c r="C30" s="414"/>
      <c r="D30" s="414"/>
      <c r="E30" s="414"/>
      <c r="F30" s="414"/>
      <c r="G30" s="414"/>
    </row>
    <row r="31" spans="1:8" ht="25" customHeight="1">
      <c r="A31" s="430"/>
      <c r="B31" s="430"/>
      <c r="C31" s="430"/>
      <c r="D31" s="430"/>
      <c r="E31" s="430"/>
      <c r="F31" s="430"/>
      <c r="G31" s="430"/>
    </row>
    <row r="32" spans="1:8" ht="25" customHeight="1">
      <c r="A32" s="431"/>
      <c r="B32" s="431"/>
      <c r="C32" s="431"/>
      <c r="D32" s="431"/>
      <c r="E32" s="431"/>
      <c r="F32" s="431"/>
      <c r="G32" s="431"/>
    </row>
  </sheetData>
  <sheetProtection algorithmName="SHA-512" hashValue="sda0FeaDT422UwfdnOG/bKJO6InJGvhCWMTMXSxRCwPmnZwei4VOI7ovgcneR0EHEtELrztcxBeGwbYolx0CKg==" saltValue="NGhbVV3I3SL/rbrv8MVLCA==" spinCount="100000" sheet="1" formatColumns="0" formatRows="0"/>
  <mergeCells count="18">
    <mergeCell ref="A31:G31"/>
    <mergeCell ref="A32:G32"/>
    <mergeCell ref="A25:G25"/>
    <mergeCell ref="A27:G27"/>
    <mergeCell ref="A28:G28"/>
    <mergeCell ref="A26:G26"/>
    <mergeCell ref="A23:G23"/>
    <mergeCell ref="A24:G24"/>
    <mergeCell ref="K1:M1"/>
    <mergeCell ref="A29:G29"/>
    <mergeCell ref="A30:G30"/>
    <mergeCell ref="A12:G12"/>
    <mergeCell ref="A13:G13"/>
    <mergeCell ref="A11:G11"/>
    <mergeCell ref="A20:G20"/>
    <mergeCell ref="A22:G22"/>
    <mergeCell ref="A18:G18"/>
    <mergeCell ref="A19:G19"/>
  </mergeCells>
  <dataValidations count="1">
    <dataValidation type="list" allowBlank="1" showInputMessage="1" showErrorMessage="1" sqref="B9" xr:uid="{00000000-0002-0000-0800-000000000000}">
      <formula1>"YES,NO"</formula1>
    </dataValidation>
  </dataValidations>
  <hyperlinks>
    <hyperlink ref="A14" location="'7. Benefits'!A1" display="Next section: Benefits" xr:uid="{00000000-0004-0000-0800-000000000000}"/>
    <hyperlink ref="A16" location="Review!A1" display="Review all section entries" xr:uid="{00000000-0004-0000-0800-000001000000}"/>
    <hyperlink ref="A15" location="'Table of contents'!A1" display="Table of contents" xr:uid="{00000000-0004-0000-0800-000002000000}"/>
  </hyperlinks>
  <pageMargins left="0.70866141732283472" right="0.70866141732283472" top="0.74803149606299213" bottom="0.74803149606299213" header="0.31496062992125984" footer="0.31496062992125984"/>
  <pageSetup paperSize="8" scale="68" fitToHeight="0"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00"/>
  </sheetPr>
  <dimension ref="A1:O44"/>
  <sheetViews>
    <sheetView showGridLines="0" zoomScaleNormal="100" workbookViewId="0"/>
  </sheetViews>
  <sheetFormatPr defaultColWidth="8.81640625" defaultRowHeight="25" customHeight="1"/>
  <cols>
    <col min="1" max="1" width="75.1796875" style="283" customWidth="1"/>
    <col min="2" max="6" width="14.453125" style="283" customWidth="1"/>
    <col min="7" max="7" width="33.81640625" style="283" customWidth="1"/>
    <col min="8" max="8" width="6.453125" style="38" customWidth="1"/>
    <col min="9" max="9" width="49.54296875" style="283" customWidth="1"/>
    <col min="10" max="10" width="8.81640625" style="283" customWidth="1"/>
    <col min="11" max="15" width="8.81640625" style="283" hidden="1" customWidth="1"/>
    <col min="16" max="16384" width="8.81640625" style="283"/>
  </cols>
  <sheetData>
    <row r="1" spans="1:15" ht="25" customHeight="1">
      <c r="A1" s="68" t="str">
        <f>"7. Benefits (during "&amp;""&amp;'1. Reporting information'!B5&amp;" "&amp;'1. Reporting information'!C5&amp;")"</f>
        <v>7. Benefits (during Quarter 3 2021)</v>
      </c>
      <c r="B1" s="37"/>
      <c r="C1" s="68"/>
      <c r="D1" s="68"/>
      <c r="E1" s="68"/>
      <c r="F1" s="68"/>
      <c r="G1" s="68"/>
      <c r="K1" s="410" t="s">
        <v>4552</v>
      </c>
      <c r="L1" s="410"/>
      <c r="M1" s="410"/>
      <c r="N1" s="410"/>
      <c r="O1" s="410"/>
    </row>
    <row r="2" spans="1:15" ht="40" customHeight="1">
      <c r="A2" s="432" t="s">
        <v>2352</v>
      </c>
      <c r="B2" s="432"/>
      <c r="C2" s="432"/>
      <c r="D2" s="432"/>
      <c r="E2" s="432"/>
      <c r="F2" s="432"/>
      <c r="G2" s="432"/>
    </row>
    <row r="3" spans="1:15" ht="90" customHeight="1">
      <c r="A3" s="69"/>
      <c r="B3" s="70" t="s">
        <v>0</v>
      </c>
      <c r="C3" s="70" t="s">
        <v>1</v>
      </c>
      <c r="D3" s="70" t="s">
        <v>17</v>
      </c>
      <c r="E3" s="71" t="s">
        <v>4</v>
      </c>
      <c r="F3" s="72" t="s">
        <v>35</v>
      </c>
      <c r="G3" s="72" t="s">
        <v>48</v>
      </c>
      <c r="H3" s="55"/>
      <c r="K3" s="57" t="s">
        <v>459</v>
      </c>
      <c r="L3" s="57" t="s">
        <v>460</v>
      </c>
      <c r="M3" s="57" t="s">
        <v>465</v>
      </c>
      <c r="N3" s="57" t="s">
        <v>555</v>
      </c>
      <c r="O3" s="57" t="s">
        <v>556</v>
      </c>
    </row>
    <row r="4" spans="1:15" ht="25" customHeight="1">
      <c r="A4" s="69"/>
      <c r="B4" s="70" t="s">
        <v>322</v>
      </c>
      <c r="C4" s="70" t="s">
        <v>322</v>
      </c>
      <c r="D4" s="70" t="s">
        <v>322</v>
      </c>
      <c r="E4" s="70" t="s">
        <v>322</v>
      </c>
      <c r="F4" s="70" t="s">
        <v>322</v>
      </c>
      <c r="G4" s="72"/>
      <c r="H4" s="55"/>
      <c r="I4" s="56" t="s">
        <v>11</v>
      </c>
      <c r="O4" s="283" t="s">
        <v>462</v>
      </c>
    </row>
    <row r="5" spans="1:15" ht="25" customHeight="1">
      <c r="A5" s="71" t="s">
        <v>426</v>
      </c>
      <c r="B5" s="182"/>
      <c r="C5" s="182"/>
      <c r="D5" s="182"/>
      <c r="E5" s="181">
        <f>B5+C5+D5</f>
        <v>0</v>
      </c>
      <c r="F5" s="75"/>
      <c r="G5" s="121"/>
      <c r="I5" s="61" t="s">
        <v>12</v>
      </c>
      <c r="K5" s="283">
        <f>IF(COUNTIF(B5:F5,"&lt;0")&gt;0,1,0)</f>
        <v>0</v>
      </c>
      <c r="L5" s="283">
        <f>IF(ISNUMBER(B5+C5+D5+E5+F5),0,1)</f>
        <v>0</v>
      </c>
      <c r="O5" s="38">
        <f>IF(ISERROR(B9),0,IF(AND(B9&gt;0, B10="Please select"),1,0))</f>
        <v>0</v>
      </c>
    </row>
    <row r="6" spans="1:15" ht="25" customHeight="1">
      <c r="A6" s="71" t="s">
        <v>46</v>
      </c>
      <c r="B6" s="182"/>
      <c r="C6" s="182"/>
      <c r="D6" s="182"/>
      <c r="E6" s="181">
        <f t="shared" ref="E6:E7" si="0">B6+C6+D6</f>
        <v>0</v>
      </c>
      <c r="F6" s="75"/>
      <c r="G6" s="17"/>
      <c r="H6" s="76"/>
      <c r="I6" s="62" t="s">
        <v>13</v>
      </c>
      <c r="K6" s="283">
        <f t="shared" ref="K6" si="1">IF(COUNTIF(B6:F6,"&lt;0")&gt;0,1,0)</f>
        <v>0</v>
      </c>
      <c r="L6" s="283">
        <f t="shared" ref="L6:L9" si="2">IF(ISNUMBER(B6+C6+D6+E6+F6),0,1)</f>
        <v>0</v>
      </c>
      <c r="O6" s="283" t="s">
        <v>463</v>
      </c>
    </row>
    <row r="7" spans="1:15" ht="25" customHeight="1">
      <c r="A7" s="71" t="s">
        <v>23</v>
      </c>
      <c r="B7" s="182"/>
      <c r="C7" s="182"/>
      <c r="D7" s="182"/>
      <c r="E7" s="181">
        <f t="shared" si="0"/>
        <v>0</v>
      </c>
      <c r="F7" s="75"/>
      <c r="G7" s="17"/>
      <c r="I7" s="63" t="s">
        <v>511</v>
      </c>
      <c r="K7" s="283">
        <f>IF(COUNTIF(B7:F7,"&lt;0")&gt;0,1,0)</f>
        <v>0</v>
      </c>
      <c r="L7" s="283">
        <f t="shared" si="2"/>
        <v>0</v>
      </c>
      <c r="O7" s="38">
        <f>IF(ISERROR(C9),0,IF(AND(C9 &gt; 0, C10="Please select"),1,0))</f>
        <v>0</v>
      </c>
    </row>
    <row r="8" spans="1:15" ht="25" customHeight="1">
      <c r="A8" s="114"/>
      <c r="B8" s="79"/>
      <c r="C8" s="79"/>
      <c r="D8" s="79"/>
      <c r="E8" s="79"/>
      <c r="F8" s="79"/>
      <c r="G8" s="17"/>
      <c r="H8" s="76"/>
      <c r="O8" s="283" t="s">
        <v>464</v>
      </c>
    </row>
    <row r="9" spans="1:15" s="38" customFormat="1" ht="25" customHeight="1">
      <c r="A9" s="71" t="s">
        <v>24</v>
      </c>
      <c r="B9" s="181">
        <f>B5+B6+B7</f>
        <v>0</v>
      </c>
      <c r="C9" s="181">
        <f>C5+C6+C7</f>
        <v>0</v>
      </c>
      <c r="D9" s="181">
        <f>D5+D6+D7</f>
        <v>0</v>
      </c>
      <c r="E9" s="181">
        <f>SUM(B9:D9)</f>
        <v>0</v>
      </c>
      <c r="F9" s="182"/>
      <c r="G9" s="17"/>
      <c r="I9" s="283"/>
      <c r="K9" s="283">
        <f>IF(COUNTIF(B9:F9,"&lt;0")&gt;0,1,0)</f>
        <v>0</v>
      </c>
      <c r="L9" s="283">
        <f t="shared" si="2"/>
        <v>0</v>
      </c>
      <c r="M9" s="283">
        <f>IF(ISERROR(E9+F9),0,IF(OR(F9="",F9&lt;=E9),0,1))</f>
        <v>0</v>
      </c>
      <c r="N9" s="283">
        <f>IF(ISERROR(F5+F6+F7+F9),0,IF(AND(F5+F6+F7&gt;0,F9&lt;=0),1,0))</f>
        <v>0</v>
      </c>
      <c r="O9" s="38">
        <f>IF(ISERROR(D9),0,IF(AND(D9 &gt; 0, D10="Please select"),1,0))</f>
        <v>0</v>
      </c>
    </row>
    <row r="10" spans="1:15" ht="37.75" customHeight="1">
      <c r="A10" s="84" t="s">
        <v>424</v>
      </c>
      <c r="B10" s="254" t="s">
        <v>2289</v>
      </c>
      <c r="C10" s="254" t="s">
        <v>2289</v>
      </c>
      <c r="D10" s="254" t="s">
        <v>2289</v>
      </c>
      <c r="E10" s="76"/>
      <c r="F10" s="76"/>
      <c r="G10" s="76"/>
      <c r="I10" s="38"/>
    </row>
    <row r="11" spans="1:15" ht="25" customHeight="1">
      <c r="A11" s="115"/>
      <c r="B11" s="116"/>
      <c r="C11" s="116"/>
      <c r="D11" s="116"/>
      <c r="E11" s="76"/>
      <c r="F11" s="76"/>
      <c r="G11" s="76"/>
    </row>
    <row r="12" spans="1:15" s="38" customFormat="1" ht="25" customHeight="1">
      <c r="A12" s="87" t="s">
        <v>4501</v>
      </c>
      <c r="B12" s="21" t="s">
        <v>67</v>
      </c>
      <c r="C12" s="116"/>
      <c r="D12" s="116"/>
      <c r="E12" s="76"/>
      <c r="F12" s="76"/>
      <c r="G12" s="76"/>
      <c r="I12" s="283"/>
      <c r="K12" s="283"/>
      <c r="L12" s="283"/>
      <c r="M12" s="283"/>
    </row>
    <row r="13" spans="1:15" ht="25" customHeight="1">
      <c r="A13" s="45"/>
      <c r="B13" s="45"/>
      <c r="C13" s="45"/>
      <c r="D13" s="45"/>
      <c r="E13" s="45"/>
      <c r="F13" s="45"/>
      <c r="G13" s="45"/>
      <c r="I13" s="38"/>
    </row>
    <row r="14" spans="1:15" ht="24" customHeight="1">
      <c r="A14" s="429" t="s">
        <v>470</v>
      </c>
      <c r="B14" s="429"/>
      <c r="C14" s="429"/>
      <c r="D14" s="429"/>
      <c r="E14" s="429"/>
      <c r="F14" s="429"/>
      <c r="G14" s="429"/>
    </row>
    <row r="15" spans="1:15" s="38" customFormat="1" ht="25" customHeight="1">
      <c r="A15" s="396" t="str">
        <f>IF(SUM(L5:L9)&gt;0,"Please make sure you've only entered numbers into the table","")</f>
        <v/>
      </c>
      <c r="B15" s="397"/>
      <c r="C15" s="397"/>
      <c r="D15" s="397"/>
      <c r="E15" s="397"/>
      <c r="F15" s="397"/>
      <c r="G15" s="398"/>
    </row>
    <row r="16" spans="1:15" s="38" customFormat="1" ht="25" customHeight="1">
      <c r="A16" s="399" t="str">
        <f>IF(M9&gt;0,"Please make sure the overseas component does not exceed the total","")</f>
        <v/>
      </c>
      <c r="B16" s="434"/>
      <c r="C16" s="400"/>
      <c r="D16" s="400"/>
      <c r="E16" s="400"/>
      <c r="F16" s="400"/>
      <c r="G16" s="401"/>
    </row>
    <row r="17" spans="1:7" s="45" customFormat="1" ht="25" customHeight="1">
      <c r="A17" s="402" t="str">
        <f>IF(SUM(K5:K9)&gt;0,"Please make sure you've only entered positive values into the table",IF(SUM(O5:O9)&gt;0,"Please remember to select an option from the drop-down list",""))</f>
        <v/>
      </c>
      <c r="B17" s="403"/>
      <c r="C17" s="403"/>
      <c r="D17" s="403"/>
      <c r="E17" s="403"/>
      <c r="F17" s="403"/>
      <c r="G17" s="404"/>
    </row>
    <row r="18" spans="1:7" s="38" customFormat="1" ht="25" customHeight="1">
      <c r="A18" s="117" t="s">
        <v>437</v>
      </c>
      <c r="B18" s="116"/>
      <c r="C18" s="116"/>
      <c r="D18" s="116"/>
      <c r="E18" s="76"/>
      <c r="F18" s="76"/>
      <c r="G18" s="76"/>
    </row>
    <row r="19" spans="1:7" s="38" customFormat="1" ht="25" customHeight="1">
      <c r="A19" s="48" t="s">
        <v>471</v>
      </c>
      <c r="B19" s="116"/>
      <c r="C19" s="116"/>
      <c r="D19" s="116"/>
      <c r="E19" s="76"/>
      <c r="F19" s="76"/>
      <c r="G19" s="76"/>
    </row>
    <row r="20" spans="1:7" s="38" customFormat="1" ht="25" customHeight="1">
      <c r="A20" s="287" t="s">
        <v>434</v>
      </c>
      <c r="B20" s="116"/>
      <c r="C20" s="116"/>
      <c r="D20" s="116"/>
      <c r="E20" s="76"/>
      <c r="F20" s="76"/>
      <c r="G20" s="76"/>
    </row>
    <row r="21" spans="1:7" s="38" customFormat="1" ht="15" customHeight="1">
      <c r="A21" s="118"/>
      <c r="B21" s="119"/>
      <c r="C21" s="119"/>
      <c r="D21" s="119"/>
      <c r="E21" s="120"/>
      <c r="F21" s="76"/>
      <c r="G21" s="76"/>
    </row>
    <row r="22" spans="1:7" s="38" customFormat="1" ht="25" customHeight="1">
      <c r="A22" s="284" t="s">
        <v>316</v>
      </c>
      <c r="B22" s="76"/>
      <c r="C22" s="76"/>
      <c r="D22" s="76"/>
      <c r="E22" s="76"/>
      <c r="F22" s="76"/>
      <c r="G22" s="76"/>
    </row>
    <row r="23" spans="1:7" s="38" customFormat="1" ht="53.5" customHeight="1">
      <c r="A23" s="412" t="s">
        <v>429</v>
      </c>
      <c r="B23" s="412"/>
      <c r="C23" s="412"/>
      <c r="D23" s="412"/>
      <c r="E23" s="412"/>
      <c r="F23" s="412"/>
      <c r="G23" s="412"/>
    </row>
    <row r="24" spans="1:7" ht="22.4" customHeight="1">
      <c r="A24" s="433" t="s">
        <v>447</v>
      </c>
      <c r="B24" s="433"/>
      <c r="C24" s="433"/>
      <c r="D24" s="433"/>
      <c r="E24" s="433"/>
      <c r="F24" s="433"/>
      <c r="G24" s="433"/>
    </row>
    <row r="25" spans="1:7" ht="25" customHeight="1">
      <c r="A25" s="407"/>
      <c r="B25" s="407"/>
      <c r="C25" s="407"/>
      <c r="D25" s="407"/>
      <c r="E25" s="407"/>
      <c r="F25" s="407"/>
      <c r="G25" s="407"/>
    </row>
    <row r="26" spans="1:7" ht="20.5" customHeight="1">
      <c r="A26" s="406" t="s">
        <v>19</v>
      </c>
      <c r="B26" s="406"/>
      <c r="C26" s="406"/>
      <c r="D26" s="406"/>
      <c r="E26" s="406"/>
      <c r="F26" s="406"/>
      <c r="G26" s="406"/>
    </row>
    <row r="27" spans="1:7" ht="20.149999999999999" customHeight="1">
      <c r="A27" s="412" t="s">
        <v>4576</v>
      </c>
      <c r="B27" s="412"/>
      <c r="C27" s="412"/>
      <c r="D27" s="412"/>
      <c r="E27" s="412"/>
      <c r="F27" s="412"/>
      <c r="G27" s="412"/>
    </row>
    <row r="28" spans="1:7" ht="20.149999999999999" customHeight="1">
      <c r="A28" s="414" t="s">
        <v>4549</v>
      </c>
      <c r="B28" s="414"/>
      <c r="C28" s="414"/>
      <c r="D28" s="414"/>
      <c r="E28" s="414"/>
      <c r="F28" s="414"/>
      <c r="G28" s="414"/>
    </row>
    <row r="29" spans="1:7" ht="20.149999999999999" customHeight="1">
      <c r="A29" s="414" t="s">
        <v>4545</v>
      </c>
      <c r="B29" s="415"/>
      <c r="C29" s="415"/>
      <c r="D29" s="415"/>
      <c r="E29" s="415"/>
      <c r="F29" s="415"/>
      <c r="G29" s="415"/>
    </row>
    <row r="30" spans="1:7" ht="25" customHeight="1">
      <c r="A30" s="278"/>
      <c r="B30" s="279"/>
      <c r="C30" s="279"/>
      <c r="D30" s="279"/>
      <c r="E30" s="279"/>
      <c r="F30" s="279"/>
      <c r="G30" s="279"/>
    </row>
    <row r="31" spans="1:7" ht="18" customHeight="1">
      <c r="A31" s="408" t="s">
        <v>419</v>
      </c>
      <c r="B31" s="408"/>
      <c r="C31" s="408"/>
      <c r="D31" s="408"/>
      <c r="E31" s="408"/>
      <c r="F31" s="408"/>
      <c r="G31" s="408"/>
    </row>
    <row r="32" spans="1:7" ht="18" customHeight="1">
      <c r="A32" s="416" t="s">
        <v>335</v>
      </c>
      <c r="B32" s="416"/>
      <c r="C32" s="416"/>
      <c r="D32" s="416"/>
      <c r="E32" s="416"/>
      <c r="F32" s="416"/>
      <c r="G32" s="416"/>
    </row>
    <row r="33" spans="1:7" ht="18" customHeight="1">
      <c r="A33" s="414" t="s">
        <v>418</v>
      </c>
      <c r="B33" s="414"/>
      <c r="C33" s="414"/>
      <c r="D33" s="414"/>
      <c r="E33" s="414"/>
      <c r="F33" s="414"/>
      <c r="G33" s="414"/>
    </row>
    <row r="34" spans="1:7" ht="18" customHeight="1">
      <c r="A34" s="414" t="s">
        <v>410</v>
      </c>
      <c r="B34" s="414"/>
      <c r="C34" s="414"/>
      <c r="D34" s="414"/>
      <c r="E34" s="414"/>
      <c r="F34" s="414"/>
      <c r="G34" s="414"/>
    </row>
    <row r="35" spans="1:7" ht="18" customHeight="1">
      <c r="A35" s="414" t="s">
        <v>411</v>
      </c>
      <c r="B35" s="414"/>
      <c r="C35" s="414"/>
      <c r="D35" s="414"/>
      <c r="E35" s="414"/>
      <c r="F35" s="414"/>
      <c r="G35" s="414"/>
    </row>
    <row r="36" spans="1:7" ht="18" customHeight="1">
      <c r="A36" s="414"/>
      <c r="B36" s="414"/>
      <c r="C36" s="414"/>
      <c r="D36" s="414"/>
      <c r="E36" s="414"/>
      <c r="F36" s="414"/>
      <c r="G36" s="414"/>
    </row>
    <row r="37" spans="1:7" ht="18" customHeight="1">
      <c r="A37" s="416" t="s">
        <v>336</v>
      </c>
      <c r="B37" s="416"/>
      <c r="C37" s="416"/>
      <c r="D37" s="416"/>
      <c r="E37" s="416"/>
      <c r="F37" s="416"/>
      <c r="G37" s="416"/>
    </row>
    <row r="38" spans="1:7" ht="34.75" customHeight="1">
      <c r="A38" s="414" t="s">
        <v>4615</v>
      </c>
      <c r="B38" s="414"/>
      <c r="C38" s="414"/>
      <c r="D38" s="414"/>
      <c r="E38" s="414"/>
      <c r="F38" s="414"/>
      <c r="G38" s="414"/>
    </row>
    <row r="39" spans="1:7" ht="18" customHeight="1">
      <c r="A39" s="414" t="s">
        <v>362</v>
      </c>
      <c r="B39" s="414"/>
      <c r="C39" s="414"/>
      <c r="D39" s="414"/>
      <c r="E39" s="414"/>
      <c r="F39" s="414"/>
      <c r="G39" s="414"/>
    </row>
    <row r="40" spans="1:7" ht="18" customHeight="1">
      <c r="A40" s="414" t="s">
        <v>4548</v>
      </c>
      <c r="B40" s="414"/>
      <c r="C40" s="414"/>
      <c r="D40" s="414"/>
      <c r="E40" s="414"/>
      <c r="F40" s="414"/>
      <c r="G40" s="414"/>
    </row>
    <row r="41" spans="1:7" ht="18" customHeight="1">
      <c r="A41" s="430"/>
      <c r="B41" s="430"/>
      <c r="C41" s="430"/>
      <c r="D41" s="430"/>
      <c r="E41" s="430"/>
      <c r="F41" s="430"/>
      <c r="G41" s="430"/>
    </row>
    <row r="42" spans="1:7" ht="25" customHeight="1">
      <c r="A42" s="282"/>
      <c r="B42" s="282"/>
      <c r="C42" s="282"/>
      <c r="D42" s="282"/>
      <c r="E42" s="282"/>
      <c r="F42" s="282"/>
      <c r="G42" s="282"/>
    </row>
    <row r="43" spans="1:7" ht="40" customHeight="1"/>
    <row r="44" spans="1:7" ht="27" customHeight="1"/>
  </sheetData>
  <sheetProtection algorithmName="SHA-512" hashValue="mBc0nU7ecED1Ddkn4/EIEVM6p4SM04N1M1ORf3yHpIZVaDkrvgsbUjgLMLV+Mns6PonOfQ9h8vaAE/xx9M9KIA==" saltValue="3Phgg1b+SqYNSsIJxnL6pg==" spinCount="100000" sheet="1" formatColumns="0" formatRows="0"/>
  <dataConsolidate/>
  <mergeCells count="24">
    <mergeCell ref="K1:O1"/>
    <mergeCell ref="A41:G41"/>
    <mergeCell ref="A34:G34"/>
    <mergeCell ref="A35:G35"/>
    <mergeCell ref="A36:G36"/>
    <mergeCell ref="A37:G37"/>
    <mergeCell ref="A39:G39"/>
    <mergeCell ref="A31:G31"/>
    <mergeCell ref="A32:G32"/>
    <mergeCell ref="A33:G33"/>
    <mergeCell ref="A38:G38"/>
    <mergeCell ref="A40:G40"/>
    <mergeCell ref="A26:G26"/>
    <mergeCell ref="A27:G27"/>
    <mergeCell ref="A29:G29"/>
    <mergeCell ref="A28:G28"/>
    <mergeCell ref="A23:G23"/>
    <mergeCell ref="A2:G2"/>
    <mergeCell ref="A24:G24"/>
    <mergeCell ref="A25:G25"/>
    <mergeCell ref="A15:G15"/>
    <mergeCell ref="A16:G16"/>
    <mergeCell ref="A17:G17"/>
    <mergeCell ref="A14:G14"/>
  </mergeCells>
  <dataValidations count="2">
    <dataValidation type="list" allowBlank="1" showInputMessage="1" showErrorMessage="1" sqref="B10:D10" xr:uid="{00000000-0002-0000-0900-000000000000}">
      <formula1>"Please select,UFPLS only,Drawdown only,Both,Neither"</formula1>
    </dataValidation>
    <dataValidation type="list" allowBlank="1" showInputMessage="1" showErrorMessage="1" sqref="B12" xr:uid="{00000000-0002-0000-0900-000001000000}">
      <formula1>"YES,NO"</formula1>
    </dataValidation>
  </dataValidations>
  <hyperlinks>
    <hyperlink ref="A18" location="'8. Leavers and transfers out'!A1" display="Next section: Leavers and transfers out" xr:uid="{00000000-0004-0000-0900-000000000000}"/>
    <hyperlink ref="A20" location="Review!A1" display="Review all section entries" xr:uid="{00000000-0004-0000-0900-000001000000}"/>
    <hyperlink ref="A19" location="'Table of contents'!A1" display="Table of contents" xr:uid="{00000000-0004-0000-09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FF00"/>
  </sheetPr>
  <dimension ref="A1:N50"/>
  <sheetViews>
    <sheetView showGridLines="0" zoomScaleNormal="100" workbookViewId="0"/>
  </sheetViews>
  <sheetFormatPr defaultColWidth="8.81640625" defaultRowHeight="25" customHeight="1"/>
  <cols>
    <col min="1" max="1" width="76.54296875" style="283" customWidth="1"/>
    <col min="2" max="5" width="14.453125" style="283" customWidth="1"/>
    <col min="6" max="6" width="19.1796875" style="283" customWidth="1"/>
    <col min="7" max="7" width="33.81640625" style="283" customWidth="1"/>
    <col min="8" max="8" width="6.54296875" style="283" customWidth="1"/>
    <col min="9" max="9" width="50.1796875" style="283" customWidth="1"/>
    <col min="10" max="10" width="8.81640625" style="283" customWidth="1"/>
    <col min="11" max="14" width="8.81640625" style="283" hidden="1" customWidth="1"/>
    <col min="15" max="16384" width="8.81640625" style="283"/>
  </cols>
  <sheetData>
    <row r="1" spans="1:14" ht="25" customHeight="1">
      <c r="A1" s="68" t="str">
        <f>"8. Payments to leavers and transfers out (during "&amp;""&amp;'1. Reporting information'!B5&amp;" "&amp;'1. Reporting information'!C5&amp;")"</f>
        <v>8. Payments to leavers and transfers out (during Quarter 3 2021)</v>
      </c>
      <c r="C1" s="68"/>
      <c r="D1" s="37"/>
      <c r="E1" s="68"/>
      <c r="F1" s="68"/>
      <c r="G1" s="68"/>
      <c r="K1" s="410" t="s">
        <v>4552</v>
      </c>
      <c r="L1" s="410"/>
      <c r="M1" s="410"/>
      <c r="N1" s="410"/>
    </row>
    <row r="2" spans="1:14" ht="25" customHeight="1">
      <c r="A2" s="435"/>
      <c r="B2" s="435"/>
      <c r="C2" s="435"/>
      <c r="D2" s="435"/>
      <c r="E2" s="435"/>
      <c r="F2" s="435"/>
      <c r="G2" s="435"/>
    </row>
    <row r="3" spans="1:14" ht="114" customHeight="1">
      <c r="A3" s="69"/>
      <c r="B3" s="70" t="s">
        <v>0</v>
      </c>
      <c r="C3" s="70" t="s">
        <v>1</v>
      </c>
      <c r="D3" s="70" t="s">
        <v>17</v>
      </c>
      <c r="E3" s="71" t="s">
        <v>4</v>
      </c>
      <c r="F3" s="72" t="s">
        <v>35</v>
      </c>
      <c r="G3" s="72" t="s">
        <v>48</v>
      </c>
      <c r="K3" s="57" t="s">
        <v>459</v>
      </c>
      <c r="L3" s="57" t="s">
        <v>460</v>
      </c>
      <c r="M3" s="57" t="s">
        <v>465</v>
      </c>
      <c r="N3" s="57" t="s">
        <v>555</v>
      </c>
    </row>
    <row r="4" spans="1:14" ht="25" customHeight="1">
      <c r="A4" s="69"/>
      <c r="B4" s="70" t="s">
        <v>322</v>
      </c>
      <c r="C4" s="70" t="s">
        <v>322</v>
      </c>
      <c r="D4" s="70" t="s">
        <v>322</v>
      </c>
      <c r="E4" s="70" t="s">
        <v>322</v>
      </c>
      <c r="F4" s="70" t="s">
        <v>322</v>
      </c>
      <c r="G4" s="72"/>
      <c r="I4" s="56" t="s">
        <v>11</v>
      </c>
    </row>
    <row r="5" spans="1:14" ht="25" customHeight="1">
      <c r="A5" s="71" t="s">
        <v>27</v>
      </c>
      <c r="B5" s="73"/>
      <c r="C5" s="73"/>
      <c r="D5" s="73"/>
      <c r="E5" s="73"/>
      <c r="F5" s="73"/>
      <c r="G5" s="73"/>
      <c r="I5" s="61" t="s">
        <v>12</v>
      </c>
    </row>
    <row r="6" spans="1:14" ht="25" customHeight="1">
      <c r="A6" s="74" t="s">
        <v>417</v>
      </c>
      <c r="B6" s="182"/>
      <c r="C6" s="182"/>
      <c r="D6" s="182"/>
      <c r="E6" s="181">
        <f>B6+C6+D6</f>
        <v>0</v>
      </c>
      <c r="F6" s="194"/>
      <c r="G6" s="17"/>
      <c r="I6" s="62" t="s">
        <v>13</v>
      </c>
      <c r="K6" s="283">
        <f t="shared" ref="K6" si="0">IF(COUNTIF(B6:F6,"&lt;0")&gt;0,1,0)</f>
        <v>0</v>
      </c>
      <c r="L6" s="283">
        <f t="shared" ref="L6" si="1">IF(ISNUMBER(B6+C6+D6+E6+F6),0,1)</f>
        <v>0</v>
      </c>
      <c r="M6" s="283">
        <f t="shared" ref="M6" si="2">IF(ISERROR(E6+F6),0,IF(OR(F6="",F6&lt;=E6),0,1))</f>
        <v>0</v>
      </c>
    </row>
    <row r="7" spans="1:14" ht="25" customHeight="1">
      <c r="A7" s="74" t="s">
        <v>32</v>
      </c>
      <c r="B7" s="182"/>
      <c r="C7" s="182"/>
      <c r="D7" s="182"/>
      <c r="E7" s="181">
        <f t="shared" ref="E7:E9" si="3">B7+C7+D7</f>
        <v>0</v>
      </c>
      <c r="F7" s="194"/>
      <c r="G7" s="17"/>
      <c r="I7" s="63" t="s">
        <v>511</v>
      </c>
      <c r="K7" s="283">
        <f t="shared" ref="K7:K18" si="4">IF(COUNTIF(B7:F7,"&lt;0")&gt;0,1,0)</f>
        <v>0</v>
      </c>
      <c r="L7" s="283">
        <f t="shared" ref="L7:L18" si="5">IF(ISNUMBER(B7+C7+D7+E7+F7),0,1)</f>
        <v>0</v>
      </c>
      <c r="M7" s="283">
        <f t="shared" ref="M7:M18" si="6">IF(ISERROR(E7+F7),0,IF(OR(F7="",F7&lt;=E7),0,1))</f>
        <v>0</v>
      </c>
    </row>
    <row r="8" spans="1:14" ht="25" customHeight="1">
      <c r="A8" s="74" t="s">
        <v>49</v>
      </c>
      <c r="B8" s="182"/>
      <c r="C8" s="182"/>
      <c r="D8" s="182"/>
      <c r="E8" s="181">
        <f t="shared" si="3"/>
        <v>0</v>
      </c>
      <c r="F8" s="194"/>
      <c r="G8" s="17"/>
      <c r="I8" s="60"/>
      <c r="K8" s="283">
        <f t="shared" si="4"/>
        <v>0</v>
      </c>
      <c r="L8" s="283">
        <f t="shared" si="5"/>
        <v>0</v>
      </c>
      <c r="M8" s="283">
        <f t="shared" si="6"/>
        <v>0</v>
      </c>
    </row>
    <row r="9" spans="1:14" ht="25" customHeight="1">
      <c r="A9" s="74" t="s">
        <v>33</v>
      </c>
      <c r="B9" s="182"/>
      <c r="C9" s="182"/>
      <c r="D9" s="182"/>
      <c r="E9" s="181">
        <f t="shared" si="3"/>
        <v>0</v>
      </c>
      <c r="F9" s="194"/>
      <c r="G9" s="17"/>
      <c r="I9" s="60"/>
      <c r="K9" s="283">
        <f t="shared" si="4"/>
        <v>0</v>
      </c>
      <c r="L9" s="283">
        <f t="shared" si="5"/>
        <v>0</v>
      </c>
      <c r="M9" s="283">
        <f t="shared" si="6"/>
        <v>0</v>
      </c>
    </row>
    <row r="10" spans="1:14" ht="25" customHeight="1">
      <c r="A10" s="77" t="s">
        <v>323</v>
      </c>
      <c r="B10" s="181">
        <f>SUM(B6:B9)</f>
        <v>0</v>
      </c>
      <c r="C10" s="181">
        <f>SUM(C6:C9)</f>
        <v>0</v>
      </c>
      <c r="D10" s="181">
        <f>SUM(D6:D9)</f>
        <v>0</v>
      </c>
      <c r="E10" s="181">
        <f>B10+C10+D10</f>
        <v>0</v>
      </c>
      <c r="F10" s="194"/>
      <c r="G10" s="17"/>
      <c r="I10" s="60"/>
      <c r="K10" s="283">
        <f t="shared" si="4"/>
        <v>0</v>
      </c>
      <c r="L10" s="283">
        <f t="shared" si="5"/>
        <v>0</v>
      </c>
      <c r="M10" s="283">
        <f t="shared" si="6"/>
        <v>0</v>
      </c>
    </row>
    <row r="11" spans="1:14" s="38" customFormat="1" ht="25" customHeight="1">
      <c r="A11" s="78"/>
      <c r="B11" s="184"/>
      <c r="C11" s="184"/>
      <c r="D11" s="184"/>
      <c r="E11" s="184"/>
      <c r="F11" s="184"/>
      <c r="G11" s="17"/>
      <c r="I11" s="283"/>
      <c r="K11" s="283"/>
      <c r="L11" s="283"/>
      <c r="M11" s="283"/>
    </row>
    <row r="12" spans="1:14" ht="25" customHeight="1">
      <c r="A12" s="71" t="s">
        <v>28</v>
      </c>
      <c r="B12" s="185"/>
      <c r="C12" s="185"/>
      <c r="D12" s="185"/>
      <c r="E12" s="185"/>
      <c r="F12" s="185"/>
      <c r="G12" s="121"/>
      <c r="I12" s="60"/>
    </row>
    <row r="13" spans="1:14" ht="25" customHeight="1">
      <c r="A13" s="74" t="s">
        <v>29</v>
      </c>
      <c r="B13" s="182"/>
      <c r="C13" s="182"/>
      <c r="D13" s="182"/>
      <c r="E13" s="181">
        <f>B13+C13+D13</f>
        <v>0</v>
      </c>
      <c r="F13" s="194"/>
      <c r="G13" s="17"/>
      <c r="K13" s="283">
        <f t="shared" si="4"/>
        <v>0</v>
      </c>
      <c r="L13" s="283">
        <f t="shared" si="5"/>
        <v>0</v>
      </c>
      <c r="M13" s="283">
        <f t="shared" si="6"/>
        <v>0</v>
      </c>
    </row>
    <row r="14" spans="1:14" ht="25" customHeight="1">
      <c r="A14" s="74" t="s">
        <v>30</v>
      </c>
      <c r="B14" s="182"/>
      <c r="C14" s="182"/>
      <c r="D14" s="182"/>
      <c r="E14" s="181">
        <f>B14+C14+D14</f>
        <v>0</v>
      </c>
      <c r="F14" s="194"/>
      <c r="G14" s="17"/>
      <c r="K14" s="283">
        <f t="shared" si="4"/>
        <v>0</v>
      </c>
      <c r="L14" s="283">
        <f t="shared" si="5"/>
        <v>0</v>
      </c>
      <c r="M14" s="283">
        <f t="shared" si="6"/>
        <v>0</v>
      </c>
    </row>
    <row r="15" spans="1:14" ht="25" customHeight="1">
      <c r="A15" s="110" t="s">
        <v>6</v>
      </c>
      <c r="B15" s="188"/>
      <c r="C15" s="188"/>
      <c r="D15" s="188"/>
      <c r="E15" s="188"/>
      <c r="F15" s="188"/>
      <c r="G15" s="17"/>
    </row>
    <row r="16" spans="1:14" ht="25" customHeight="1">
      <c r="A16" s="111" t="s">
        <v>428</v>
      </c>
      <c r="B16" s="340"/>
      <c r="C16" s="182"/>
      <c r="D16" s="182"/>
      <c r="E16" s="181">
        <f>B16+C16+D16</f>
        <v>0</v>
      </c>
      <c r="F16" s="194"/>
      <c r="G16" s="17"/>
      <c r="K16" s="283">
        <f t="shared" si="4"/>
        <v>0</v>
      </c>
      <c r="L16" s="283">
        <f t="shared" si="5"/>
        <v>0</v>
      </c>
      <c r="M16" s="283">
        <f t="shared" si="6"/>
        <v>0</v>
      </c>
    </row>
    <row r="17" spans="1:14" ht="25" customHeight="1">
      <c r="A17" s="74" t="s">
        <v>363</v>
      </c>
      <c r="B17" s="182"/>
      <c r="C17" s="182"/>
      <c r="D17" s="182"/>
      <c r="E17" s="181">
        <f t="shared" ref="E17" si="7">B17+C17+D17</f>
        <v>0</v>
      </c>
      <c r="F17" s="194"/>
      <c r="G17" s="17"/>
      <c r="K17" s="283">
        <f t="shared" si="4"/>
        <v>0</v>
      </c>
      <c r="L17" s="283">
        <f t="shared" si="5"/>
        <v>0</v>
      </c>
      <c r="M17" s="283">
        <f t="shared" si="6"/>
        <v>0</v>
      </c>
    </row>
    <row r="18" spans="1:14" ht="25" customHeight="1">
      <c r="A18" s="77" t="s">
        <v>324</v>
      </c>
      <c r="B18" s="181">
        <f>SUM(B13:B14)+B17</f>
        <v>0</v>
      </c>
      <c r="C18" s="181">
        <f>SUM(C13:C14)+C17</f>
        <v>0</v>
      </c>
      <c r="D18" s="181">
        <f>SUM(D13:D14)+D17</f>
        <v>0</v>
      </c>
      <c r="E18" s="181">
        <f>B18+C18+D18</f>
        <v>0</v>
      </c>
      <c r="F18" s="194"/>
      <c r="G18" s="17"/>
      <c r="K18" s="283">
        <f t="shared" si="4"/>
        <v>0</v>
      </c>
      <c r="L18" s="283">
        <f t="shared" si="5"/>
        <v>0</v>
      </c>
      <c r="M18" s="283">
        <f t="shared" si="6"/>
        <v>0</v>
      </c>
    </row>
    <row r="19" spans="1:14" s="38" customFormat="1" ht="25" customHeight="1">
      <c r="A19" s="78"/>
      <c r="B19" s="184"/>
      <c r="C19" s="184"/>
      <c r="D19" s="184"/>
      <c r="E19" s="184"/>
      <c r="F19" s="184"/>
      <c r="G19" s="17"/>
      <c r="I19" s="283"/>
      <c r="K19" s="283"/>
      <c r="L19" s="283"/>
      <c r="M19" s="283"/>
    </row>
    <row r="20" spans="1:14" ht="25" customHeight="1">
      <c r="A20" s="71" t="s">
        <v>31</v>
      </c>
      <c r="B20" s="181">
        <f>B10+B18</f>
        <v>0</v>
      </c>
      <c r="C20" s="181">
        <f>C10+C18</f>
        <v>0</v>
      </c>
      <c r="D20" s="181">
        <f>D10+D18</f>
        <v>0</v>
      </c>
      <c r="E20" s="181">
        <f>B20+C20+D20</f>
        <v>0</v>
      </c>
      <c r="F20" s="182"/>
      <c r="G20" s="17"/>
      <c r="I20" s="38"/>
      <c r="K20" s="283">
        <f t="shared" ref="K20" si="8">IF(COUNTIF(B20:F20,"&lt;0")&gt;0,1,0)</f>
        <v>0</v>
      </c>
      <c r="L20" s="283">
        <f t="shared" ref="L20" si="9">IF(ISNUMBER(B20+C20+D20+E20+F20),0,1)</f>
        <v>0</v>
      </c>
      <c r="M20" s="283">
        <f t="shared" ref="M20" si="10">IF(ISERROR(E20+F20),0,IF(OR(F20="",F20&lt;=E20),0,1))</f>
        <v>0</v>
      </c>
      <c r="N20" s="283">
        <f>IF(AND(SUM(F6:F10,F13:F14,F16:F18)&gt;0,F20&lt;=0),1,0)</f>
        <v>0</v>
      </c>
    </row>
    <row r="21" spans="1:14" ht="25" customHeight="1">
      <c r="A21" s="112"/>
    </row>
    <row r="22" spans="1:14" ht="25" customHeight="1">
      <c r="A22" s="87" t="s">
        <v>4502</v>
      </c>
      <c r="B22" s="21" t="s">
        <v>67</v>
      </c>
    </row>
    <row r="23" spans="1:14" ht="25" customHeight="1">
      <c r="A23" s="112"/>
    </row>
    <row r="24" spans="1:14" ht="25" customHeight="1">
      <c r="A24" s="429" t="s">
        <v>470</v>
      </c>
      <c r="B24" s="429"/>
      <c r="C24" s="429"/>
      <c r="D24" s="429"/>
      <c r="E24" s="429"/>
      <c r="F24" s="429"/>
      <c r="G24" s="429"/>
    </row>
    <row r="25" spans="1:14" s="107" customFormat="1" ht="25" customHeight="1">
      <c r="A25" s="396" t="str">
        <f>IF(SUM(L6:L20)&gt;0,"Please make sure you've only entered numbers into the table","")</f>
        <v/>
      </c>
      <c r="B25" s="397"/>
      <c r="C25" s="397"/>
      <c r="D25" s="397"/>
      <c r="E25" s="397"/>
      <c r="F25" s="397"/>
      <c r="G25" s="398"/>
    </row>
    <row r="26" spans="1:14" s="107" customFormat="1" ht="25" customHeight="1">
      <c r="A26" s="399" t="str">
        <f>IF(SUM(M6:M20)&gt;0,"Please make sure the overseas component does not exceed the total","")</f>
        <v/>
      </c>
      <c r="B26" s="400"/>
      <c r="C26" s="400"/>
      <c r="D26" s="400"/>
      <c r="E26" s="400"/>
      <c r="F26" s="400"/>
      <c r="G26" s="401"/>
    </row>
    <row r="27" spans="1:14" s="107" customFormat="1" ht="25" customHeight="1">
      <c r="A27" s="402" t="str">
        <f>IF(SUM(K6:K20)&gt;0,"Please make sure you've only entered positive values into the table","")</f>
        <v/>
      </c>
      <c r="B27" s="403"/>
      <c r="C27" s="403"/>
      <c r="D27" s="403"/>
      <c r="E27" s="403"/>
      <c r="F27" s="403"/>
      <c r="G27" s="404"/>
    </row>
    <row r="28" spans="1:14" ht="25" customHeight="1">
      <c r="A28" s="113" t="s">
        <v>438</v>
      </c>
    </row>
    <row r="29" spans="1:14" ht="25" customHeight="1">
      <c r="A29" s="289" t="s">
        <v>471</v>
      </c>
    </row>
    <row r="30" spans="1:14" ht="25" customHeight="1">
      <c r="A30" s="287" t="s">
        <v>434</v>
      </c>
    </row>
    <row r="31" spans="1:14" ht="25" customHeight="1">
      <c r="A31" s="112"/>
    </row>
    <row r="32" spans="1:14" ht="25" customHeight="1">
      <c r="A32" s="436" t="s">
        <v>316</v>
      </c>
      <c r="B32" s="436"/>
      <c r="C32" s="436"/>
      <c r="D32" s="436"/>
      <c r="E32" s="436"/>
      <c r="F32" s="436"/>
      <c r="G32" s="436"/>
    </row>
    <row r="33" spans="1:7" ht="40" customHeight="1">
      <c r="A33" s="414" t="s">
        <v>4616</v>
      </c>
      <c r="B33" s="414"/>
      <c r="C33" s="414"/>
      <c r="D33" s="414"/>
      <c r="E33" s="414"/>
      <c r="F33" s="414"/>
      <c r="G33" s="414"/>
    </row>
    <row r="34" spans="1:7" ht="39" customHeight="1">
      <c r="A34" s="414" t="s">
        <v>540</v>
      </c>
      <c r="B34" s="414"/>
      <c r="C34" s="414"/>
      <c r="D34" s="414"/>
      <c r="E34" s="414"/>
      <c r="F34" s="414"/>
      <c r="G34" s="414"/>
    </row>
    <row r="35" spans="1:7" ht="20.149999999999999" customHeight="1"/>
    <row r="36" spans="1:7" ht="25" customHeight="1">
      <c r="A36" s="408" t="s">
        <v>19</v>
      </c>
      <c r="B36" s="408"/>
      <c r="C36" s="408"/>
      <c r="D36" s="408"/>
      <c r="E36" s="408"/>
      <c r="F36" s="408"/>
      <c r="G36" s="408"/>
    </row>
    <row r="37" spans="1:7" ht="20.149999999999999" customHeight="1">
      <c r="A37" s="393" t="s">
        <v>4575</v>
      </c>
      <c r="B37" s="393"/>
      <c r="C37" s="393"/>
      <c r="D37" s="393"/>
      <c r="E37" s="393"/>
      <c r="F37" s="393"/>
      <c r="G37" s="393"/>
    </row>
    <row r="38" spans="1:7" ht="20.149999999999999" customHeight="1">
      <c r="A38" s="414" t="s">
        <v>4545</v>
      </c>
      <c r="B38" s="415"/>
      <c r="C38" s="415"/>
      <c r="D38" s="415"/>
      <c r="E38" s="415"/>
      <c r="F38" s="415"/>
      <c r="G38" s="415"/>
    </row>
    <row r="39" spans="1:7" s="355" customFormat="1" ht="40" customHeight="1">
      <c r="A39" s="414" t="s">
        <v>5565</v>
      </c>
      <c r="B39" s="414"/>
      <c r="C39" s="414"/>
      <c r="D39" s="414"/>
      <c r="E39" s="414"/>
      <c r="F39" s="414"/>
      <c r="G39" s="414"/>
    </row>
    <row r="40" spans="1:7" ht="20.149999999999999" customHeight="1">
      <c r="A40" s="278"/>
      <c r="B40" s="279"/>
      <c r="C40" s="279"/>
      <c r="D40" s="279"/>
      <c r="E40" s="279"/>
      <c r="F40" s="279"/>
      <c r="G40" s="279"/>
    </row>
    <row r="41" spans="1:7" ht="20.149999999999999" customHeight="1">
      <c r="A41" s="408" t="s">
        <v>419</v>
      </c>
      <c r="B41" s="408"/>
      <c r="C41" s="408"/>
      <c r="D41" s="408"/>
      <c r="E41" s="408"/>
      <c r="F41" s="408"/>
      <c r="G41" s="408"/>
    </row>
    <row r="42" spans="1:7" ht="20.149999999999999" customHeight="1">
      <c r="A42" s="416" t="s">
        <v>4617</v>
      </c>
      <c r="B42" s="416"/>
      <c r="C42" s="416"/>
      <c r="D42" s="416"/>
      <c r="E42" s="416"/>
      <c r="F42" s="416"/>
      <c r="G42" s="416"/>
    </row>
    <row r="43" spans="1:7" ht="20.149999999999999" customHeight="1">
      <c r="A43" s="414" t="s">
        <v>380</v>
      </c>
      <c r="B43" s="414"/>
      <c r="C43" s="414"/>
      <c r="D43" s="414"/>
      <c r="E43" s="414"/>
      <c r="F43" s="414"/>
      <c r="G43" s="414"/>
    </row>
    <row r="44" spans="1:7" ht="20.149999999999999" customHeight="1">
      <c r="A44" s="414" t="s">
        <v>364</v>
      </c>
      <c r="B44" s="414"/>
      <c r="C44" s="414"/>
      <c r="D44" s="414"/>
      <c r="E44" s="414"/>
      <c r="F44" s="414"/>
      <c r="G44" s="414"/>
    </row>
    <row r="45" spans="1:7" ht="20.149999999999999" customHeight="1">
      <c r="A45" s="414" t="s">
        <v>365</v>
      </c>
      <c r="B45" s="414"/>
      <c r="C45" s="414"/>
      <c r="D45" s="414"/>
      <c r="E45" s="414"/>
      <c r="F45" s="414"/>
      <c r="G45" s="414"/>
    </row>
    <row r="46" spans="1:7" ht="20.149999999999999" customHeight="1">
      <c r="A46" s="414" t="s">
        <v>366</v>
      </c>
      <c r="B46" s="414"/>
      <c r="C46" s="414"/>
      <c r="D46" s="414"/>
      <c r="E46" s="414"/>
      <c r="F46" s="414"/>
      <c r="G46" s="414"/>
    </row>
    <row r="47" spans="1:7" ht="20.149999999999999" customHeight="1">
      <c r="A47" s="415"/>
      <c r="B47" s="415"/>
      <c r="C47" s="415"/>
      <c r="D47" s="415"/>
      <c r="E47" s="415"/>
      <c r="F47" s="415"/>
      <c r="G47" s="415"/>
    </row>
    <row r="48" spans="1:7" ht="20.149999999999999" customHeight="1">
      <c r="A48" s="416" t="s">
        <v>337</v>
      </c>
      <c r="B48" s="416"/>
      <c r="C48" s="416"/>
      <c r="D48" s="416"/>
      <c r="E48" s="416"/>
      <c r="F48" s="416"/>
      <c r="G48" s="416"/>
    </row>
    <row r="49" spans="1:7" ht="20.149999999999999" customHeight="1">
      <c r="A49" s="414" t="s">
        <v>2301</v>
      </c>
      <c r="B49" s="414"/>
      <c r="C49" s="414"/>
      <c r="D49" s="414"/>
      <c r="E49" s="414"/>
      <c r="F49" s="414"/>
      <c r="G49" s="414"/>
    </row>
    <row r="50" spans="1:7" ht="18" customHeight="1">
      <c r="A50" s="282"/>
      <c r="B50" s="282"/>
      <c r="C50" s="282"/>
      <c r="D50" s="282"/>
      <c r="E50" s="282"/>
      <c r="F50" s="282"/>
      <c r="G50" s="282"/>
    </row>
  </sheetData>
  <sheetProtection algorithmName="SHA-512" hashValue="+oDbhqsoa3VsdA1Q8PvllscB4SVzHAV0fxbza+5CZg5ySqvb7YwMO+nQdj4p+fNeeVydEG5PHhgg6xdwqXj+eQ==" saltValue="EB+LtDQnDS/SbFZUlUrJ3Q==" spinCount="100000" sheet="1" formatColumns="0" formatRows="0"/>
  <mergeCells count="22">
    <mergeCell ref="K1:N1"/>
    <mergeCell ref="A43:G43"/>
    <mergeCell ref="A49:G49"/>
    <mergeCell ref="A44:G44"/>
    <mergeCell ref="A45:G45"/>
    <mergeCell ref="A46:G46"/>
    <mergeCell ref="A47:G47"/>
    <mergeCell ref="A48:G48"/>
    <mergeCell ref="A36:G36"/>
    <mergeCell ref="A37:G37"/>
    <mergeCell ref="A38:G38"/>
    <mergeCell ref="A41:G41"/>
    <mergeCell ref="A42:G42"/>
    <mergeCell ref="A2:G2"/>
    <mergeCell ref="A32:G32"/>
    <mergeCell ref="A33:G33"/>
    <mergeCell ref="A24:G24"/>
    <mergeCell ref="A34:G34"/>
    <mergeCell ref="A39:G39"/>
    <mergeCell ref="A25:G25"/>
    <mergeCell ref="A26:G26"/>
    <mergeCell ref="A27:G27"/>
  </mergeCells>
  <dataValidations count="1">
    <dataValidation type="list" allowBlank="1" showInputMessage="1" showErrorMessage="1" sqref="B22" xr:uid="{00000000-0002-0000-0A00-000000000000}">
      <formula1>"YES,NO"</formula1>
    </dataValidation>
  </dataValidations>
  <hyperlinks>
    <hyperlink ref="A30" location="Review!A1" display="Review all section entries" xr:uid="{00000000-0004-0000-0A00-000000000000}"/>
    <hyperlink ref="A28" location="'9. Expenses'!A1" display="Next section: Expenses" xr:uid="{00000000-0004-0000-0A00-000001000000}"/>
    <hyperlink ref="A29" location="'Table of contents'!A1" display="Table of contents" xr:uid="{00000000-0004-0000-0A00-000002000000}"/>
  </hyperlinks>
  <pageMargins left="0.70866141732283472" right="0.70866141732283472" top="0.74803149606299213" bottom="0.74803149606299213" header="0.31496062992125984" footer="0.31496062992125984"/>
  <pageSetup paperSize="8" scale="67" orientation="landscape" r:id="rId1"/>
  <rowBreaks count="1" manualBreakCount="1">
    <brk id="35" max="8"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FFFF00"/>
  </sheetPr>
  <dimension ref="A1:Q73"/>
  <sheetViews>
    <sheetView showGridLines="0" zoomScaleNormal="100" zoomScaleSheetLayoutView="96" workbookViewId="0"/>
  </sheetViews>
  <sheetFormatPr defaultColWidth="8.81640625" defaultRowHeight="25" customHeight="1"/>
  <cols>
    <col min="1" max="1" width="93.1796875" style="283" customWidth="1"/>
    <col min="2" max="6" width="18.1796875" style="283" customWidth="1"/>
    <col min="7" max="7" width="27.1796875" style="283" customWidth="1"/>
    <col min="8" max="8" width="8.1796875" style="283" customWidth="1"/>
    <col min="9" max="9" width="51.81640625" style="283" customWidth="1"/>
    <col min="10" max="10" width="9.1796875" style="283" customWidth="1"/>
    <col min="11" max="17" width="9.1796875" style="283" hidden="1" customWidth="1"/>
    <col min="18" max="18" width="9.1796875" style="283" customWidth="1"/>
    <col min="19" max="16384" width="8.81640625" style="283"/>
  </cols>
  <sheetData>
    <row r="1" spans="1:17" ht="25" customHeight="1">
      <c r="A1" s="68" t="str">
        <f>"9. Expenses (during "&amp;""&amp;'1. Reporting information'!B5&amp;" "&amp;'1. Reporting information'!C5&amp;")"</f>
        <v>9. Expenses (during Quarter 3 2021)</v>
      </c>
      <c r="B1" s="37"/>
      <c r="C1" s="68"/>
      <c r="D1" s="68"/>
      <c r="E1" s="68"/>
      <c r="F1" s="68"/>
      <c r="G1" s="68"/>
      <c r="K1" s="410" t="s">
        <v>4552</v>
      </c>
      <c r="L1" s="410"/>
      <c r="M1" s="410"/>
      <c r="N1" s="410"/>
      <c r="O1" s="410"/>
      <c r="P1" s="410"/>
      <c r="Q1" s="410"/>
    </row>
    <row r="2" spans="1:17" ht="25" customHeight="1">
      <c r="A2" s="418"/>
      <c r="B2" s="418"/>
      <c r="C2" s="418"/>
      <c r="D2" s="418"/>
      <c r="E2" s="418"/>
      <c r="F2" s="418"/>
      <c r="G2" s="418"/>
    </row>
    <row r="3" spans="1:17" ht="90" customHeight="1">
      <c r="A3" s="69"/>
      <c r="B3" s="70" t="s">
        <v>0</v>
      </c>
      <c r="C3" s="70" t="s">
        <v>1</v>
      </c>
      <c r="D3" s="70" t="s">
        <v>17</v>
      </c>
      <c r="E3" s="71" t="s">
        <v>4</v>
      </c>
      <c r="F3" s="72" t="s">
        <v>43</v>
      </c>
      <c r="G3" s="72" t="s">
        <v>48</v>
      </c>
      <c r="K3" s="57" t="s">
        <v>5597</v>
      </c>
      <c r="L3" s="57" t="s">
        <v>460</v>
      </c>
      <c r="M3" s="57" t="s">
        <v>465</v>
      </c>
      <c r="N3" s="57" t="s">
        <v>467</v>
      </c>
      <c r="O3" s="57" t="s">
        <v>466</v>
      </c>
      <c r="P3" s="57" t="s">
        <v>553</v>
      </c>
      <c r="Q3" s="57" t="s">
        <v>563</v>
      </c>
    </row>
    <row r="4" spans="1:17" ht="25" customHeight="1">
      <c r="A4" s="69"/>
      <c r="B4" s="70" t="s">
        <v>322</v>
      </c>
      <c r="C4" s="70" t="s">
        <v>322</v>
      </c>
      <c r="D4" s="70" t="s">
        <v>322</v>
      </c>
      <c r="E4" s="70" t="s">
        <v>322</v>
      </c>
      <c r="F4" s="70" t="s">
        <v>322</v>
      </c>
      <c r="G4" s="72"/>
      <c r="I4" s="56" t="s">
        <v>11</v>
      </c>
    </row>
    <row r="5" spans="1:17" ht="25" customHeight="1">
      <c r="A5" s="71" t="s">
        <v>44</v>
      </c>
      <c r="B5" s="73"/>
      <c r="C5" s="73"/>
      <c r="D5" s="73"/>
      <c r="E5" s="73"/>
      <c r="F5" s="73"/>
      <c r="G5" s="73"/>
      <c r="I5" s="61" t="s">
        <v>12</v>
      </c>
    </row>
    <row r="6" spans="1:17" ht="25" customHeight="1">
      <c r="A6" s="78" t="s">
        <v>38</v>
      </c>
      <c r="B6" s="182"/>
      <c r="C6" s="182"/>
      <c r="D6" s="182"/>
      <c r="E6" s="181">
        <f>B6+C6+D6</f>
        <v>0</v>
      </c>
      <c r="F6" s="194"/>
      <c r="G6" s="15"/>
      <c r="I6" s="62" t="s">
        <v>13</v>
      </c>
      <c r="K6" s="283">
        <f t="shared" ref="K6" si="0">IF(COUNTIF(B6:F6,"&lt;0")&gt;0,1,0)</f>
        <v>0</v>
      </c>
      <c r="L6" s="283">
        <f t="shared" ref="L6" si="1">IF(ISNUMBER(B6+C6+D6+E6+F6),0,1)</f>
        <v>0</v>
      </c>
      <c r="M6" s="283">
        <f>IF(ISERROR(E6+F6),0,IF(OR(F6="",F6&lt;=E6),0,1))</f>
        <v>0</v>
      </c>
      <c r="Q6" s="283" t="s">
        <v>462</v>
      </c>
    </row>
    <row r="7" spans="1:17" ht="25" customHeight="1">
      <c r="A7" s="78" t="s">
        <v>39</v>
      </c>
      <c r="B7" s="182"/>
      <c r="C7" s="182"/>
      <c r="D7" s="182"/>
      <c r="E7" s="181">
        <f t="shared" ref="E7:E8" si="2">B7+C7+D7</f>
        <v>0</v>
      </c>
      <c r="F7" s="194"/>
      <c r="G7" s="15"/>
      <c r="I7" s="63" t="s">
        <v>511</v>
      </c>
      <c r="K7" s="283">
        <f t="shared" ref="K7:K19" si="3">IF(COUNTIF(B7:F7,"&lt;0")&gt;0,1,0)</f>
        <v>0</v>
      </c>
      <c r="L7" s="283">
        <f t="shared" ref="L7:L19" si="4">IF(ISNUMBER(B7+C7+D7+E7+F7),0,1)</f>
        <v>0</v>
      </c>
      <c r="M7" s="283">
        <f t="shared" ref="M7:M19" si="5">IF(ISERROR(E7+F7),0,IF(OR(F7="",F7&lt;=E7),0,1))</f>
        <v>0</v>
      </c>
      <c r="Q7" s="283">
        <f>IF(ISERROR(B16),0,IF(AND(B16 &gt;0,B20="Please select"),1,0))</f>
        <v>0</v>
      </c>
    </row>
    <row r="8" spans="1:17" ht="25" customHeight="1">
      <c r="A8" s="78" t="s">
        <v>40</v>
      </c>
      <c r="B8" s="182"/>
      <c r="C8" s="182"/>
      <c r="D8" s="182"/>
      <c r="E8" s="181">
        <f t="shared" si="2"/>
        <v>0</v>
      </c>
      <c r="F8" s="194"/>
      <c r="G8" s="15"/>
      <c r="I8" s="60"/>
      <c r="K8" s="283">
        <f t="shared" si="3"/>
        <v>0</v>
      </c>
      <c r="L8" s="283">
        <f t="shared" si="4"/>
        <v>0</v>
      </c>
      <c r="M8" s="283">
        <f t="shared" si="5"/>
        <v>0</v>
      </c>
      <c r="Q8" s="283" t="s">
        <v>463</v>
      </c>
    </row>
    <row r="9" spans="1:17" ht="25" customHeight="1">
      <c r="A9" s="74" t="s">
        <v>367</v>
      </c>
      <c r="B9" s="182"/>
      <c r="C9" s="182"/>
      <c r="D9" s="182"/>
      <c r="E9" s="181">
        <f>B9+C9+D9</f>
        <v>0</v>
      </c>
      <c r="F9" s="194"/>
      <c r="G9" s="15"/>
      <c r="H9" s="107"/>
      <c r="I9" s="60"/>
      <c r="K9" s="283">
        <f t="shared" si="3"/>
        <v>0</v>
      </c>
      <c r="L9" s="283">
        <f t="shared" si="4"/>
        <v>0</v>
      </c>
      <c r="M9" s="283">
        <f t="shared" si="5"/>
        <v>0</v>
      </c>
      <c r="Q9" s="283">
        <f>IF(ISERROR(C16),0,IF(AND(C16 &gt;0,C20="Please select"),1,0))</f>
        <v>0</v>
      </c>
    </row>
    <row r="10" spans="1:17" ht="25" customHeight="1">
      <c r="A10" s="77" t="s">
        <v>45</v>
      </c>
      <c r="B10" s="195">
        <f>B6+B7+B8+B9</f>
        <v>0</v>
      </c>
      <c r="C10" s="195">
        <f>C6+C7+C8+C9</f>
        <v>0</v>
      </c>
      <c r="D10" s="195">
        <f>D6+D7+D8+D9</f>
        <v>0</v>
      </c>
      <c r="E10" s="181">
        <f>B10+C10+D10</f>
        <v>0</v>
      </c>
      <c r="F10" s="182"/>
      <c r="G10" s="15"/>
      <c r="I10" s="60"/>
      <c r="K10" s="283">
        <f t="shared" si="3"/>
        <v>0</v>
      </c>
      <c r="L10" s="283">
        <f t="shared" si="4"/>
        <v>0</v>
      </c>
      <c r="M10" s="283">
        <f t="shared" si="5"/>
        <v>0</v>
      </c>
      <c r="N10" s="283">
        <f>IF(ISERROR(E6+E7+E8+E9+E10),0,IF(OR(SUM(E6:E9)=E10,SUM(E6:E9)=0),0,1))</f>
        <v>0</v>
      </c>
      <c r="O10" s="283">
        <f>IF(ISERROR(E10+E12+E13),0,IF(AND(E10&lt;&gt;0,SUM(E12,E13)&lt;&gt;0),IF(E10&lt;&gt;SUM(E12,E13),1,0),0))</f>
        <v>0</v>
      </c>
      <c r="P10" s="283">
        <f>IF(AND(SUM(F6:F9)&gt;0,F10&lt;=0),1,0)</f>
        <v>0</v>
      </c>
      <c r="Q10" s="283" t="s">
        <v>464</v>
      </c>
    </row>
    <row r="11" spans="1:17" s="38" customFormat="1" ht="25" customHeight="1">
      <c r="A11" s="110" t="s">
        <v>516</v>
      </c>
      <c r="B11" s="184"/>
      <c r="C11" s="184"/>
      <c r="D11" s="184"/>
      <c r="E11" s="184"/>
      <c r="F11" s="185"/>
      <c r="G11" s="17"/>
      <c r="H11" s="122"/>
      <c r="I11" s="283"/>
      <c r="K11" s="283"/>
      <c r="L11" s="283"/>
      <c r="M11" s="283"/>
      <c r="O11" s="362">
        <f>IF(ISERROR(E10+E15+E16),0,IF(AND(E10&lt;&gt;0,SUM(E15,E16)&lt;&gt;0),IF(E10&lt;&gt;SUM(E15,E16),1,0),0))</f>
        <v>0</v>
      </c>
      <c r="Q11" s="283">
        <f>IF(ISERROR(D16),0,IF(AND(D16 &gt;0,D20="Please select"),1,0))</f>
        <v>0</v>
      </c>
    </row>
    <row r="12" spans="1:17" s="38" customFormat="1" ht="25" customHeight="1">
      <c r="A12" s="111" t="s">
        <v>512</v>
      </c>
      <c r="B12" s="182"/>
      <c r="C12" s="182"/>
      <c r="D12" s="182"/>
      <c r="E12" s="181">
        <f>B12+C12+D12</f>
        <v>0</v>
      </c>
      <c r="F12" s="194"/>
      <c r="G12" s="15"/>
      <c r="H12" s="122"/>
      <c r="I12" s="60"/>
      <c r="K12" s="283">
        <f t="shared" si="3"/>
        <v>0</v>
      </c>
      <c r="L12" s="283">
        <f t="shared" si="4"/>
        <v>0</v>
      </c>
      <c r="M12" s="283">
        <f t="shared" si="5"/>
        <v>0</v>
      </c>
    </row>
    <row r="13" spans="1:17" s="38" customFormat="1" ht="25" customHeight="1">
      <c r="A13" s="111" t="s">
        <v>513</v>
      </c>
      <c r="B13" s="182"/>
      <c r="C13" s="182"/>
      <c r="D13" s="182"/>
      <c r="E13" s="181">
        <f>B13+C13+D13</f>
        <v>0</v>
      </c>
      <c r="F13" s="194"/>
      <c r="G13" s="15"/>
      <c r="H13" s="122"/>
      <c r="I13" s="60"/>
      <c r="K13" s="283">
        <f t="shared" si="3"/>
        <v>0</v>
      </c>
      <c r="L13" s="283">
        <f t="shared" si="4"/>
        <v>0</v>
      </c>
      <c r="M13" s="283">
        <f t="shared" si="5"/>
        <v>0</v>
      </c>
    </row>
    <row r="14" spans="1:17" s="38" customFormat="1" ht="25" customHeight="1">
      <c r="A14" s="110" t="s">
        <v>517</v>
      </c>
      <c r="B14" s="184"/>
      <c r="C14" s="184"/>
      <c r="D14" s="184"/>
      <c r="E14" s="184"/>
      <c r="F14" s="185"/>
      <c r="G14" s="17"/>
      <c r="H14" s="122"/>
      <c r="I14" s="60"/>
      <c r="K14" s="283"/>
      <c r="L14" s="283"/>
      <c r="M14" s="283"/>
    </row>
    <row r="15" spans="1:17" s="38" customFormat="1" ht="25" customHeight="1">
      <c r="A15" s="111" t="s">
        <v>416</v>
      </c>
      <c r="B15" s="182"/>
      <c r="C15" s="182"/>
      <c r="D15" s="182"/>
      <c r="E15" s="181">
        <f>B15+C15+D15</f>
        <v>0</v>
      </c>
      <c r="F15" s="194"/>
      <c r="G15" s="15"/>
      <c r="H15" s="122"/>
      <c r="I15" s="60"/>
      <c r="K15" s="283">
        <f>IF(COUNTIF(B15:F15,"&lt;0")&gt;0,1,0)</f>
        <v>0</v>
      </c>
      <c r="L15" s="283">
        <f>IF(ISNUMBER(B15+C15+D15+E15+F15),0,1)</f>
        <v>0</v>
      </c>
      <c r="M15" s="283">
        <f t="shared" ref="M15" si="6">IF(ISERROR(E15+F15),0,IF(OR(F15="",F15&lt;=E15),0,1))</f>
        <v>0</v>
      </c>
    </row>
    <row r="16" spans="1:17" s="38" customFormat="1" ht="25" customHeight="1">
      <c r="A16" s="123" t="s">
        <v>514</v>
      </c>
      <c r="B16" s="340"/>
      <c r="C16" s="182"/>
      <c r="D16" s="182"/>
      <c r="E16" s="181">
        <f>B16+C16+D16</f>
        <v>0</v>
      </c>
      <c r="F16" s="194"/>
      <c r="G16" s="15"/>
      <c r="H16" s="122"/>
      <c r="I16" s="60"/>
      <c r="K16" s="283">
        <f t="shared" si="3"/>
        <v>0</v>
      </c>
      <c r="L16" s="283">
        <f t="shared" si="4"/>
        <v>0</v>
      </c>
      <c r="M16" s="283">
        <f t="shared" si="5"/>
        <v>0</v>
      </c>
    </row>
    <row r="17" spans="1:13" s="38" customFormat="1" ht="25" customHeight="1">
      <c r="A17" s="123"/>
      <c r="B17" s="188"/>
      <c r="C17" s="188"/>
      <c r="D17" s="188"/>
      <c r="E17" s="188"/>
      <c r="F17" s="188"/>
      <c r="G17" s="306"/>
      <c r="H17" s="122"/>
      <c r="I17" s="60"/>
      <c r="K17" s="283"/>
      <c r="L17" s="283"/>
      <c r="M17" s="283"/>
    </row>
    <row r="18" spans="1:13" ht="25" customHeight="1">
      <c r="A18" s="41" t="s">
        <v>41</v>
      </c>
      <c r="B18" s="182"/>
      <c r="C18" s="182"/>
      <c r="D18" s="182"/>
      <c r="E18" s="181">
        <f>B18+C18+D18</f>
        <v>0</v>
      </c>
      <c r="F18" s="182"/>
      <c r="G18" s="15"/>
      <c r="I18" s="60"/>
      <c r="K18" s="283">
        <f t="shared" si="3"/>
        <v>0</v>
      </c>
      <c r="L18" s="283">
        <f t="shared" si="4"/>
        <v>0</v>
      </c>
      <c r="M18" s="283">
        <f t="shared" si="5"/>
        <v>0</v>
      </c>
    </row>
    <row r="19" spans="1:13" ht="25" customHeight="1">
      <c r="A19" s="71" t="s">
        <v>42</v>
      </c>
      <c r="B19" s="181">
        <f>B10+B18</f>
        <v>0</v>
      </c>
      <c r="C19" s="181">
        <f>C10+C18</f>
        <v>0</v>
      </c>
      <c r="D19" s="181">
        <f>D10+D18</f>
        <v>0</v>
      </c>
      <c r="E19" s="181">
        <f>B19+C19+D19</f>
        <v>0</v>
      </c>
      <c r="F19" s="181">
        <f>F18+F10</f>
        <v>0</v>
      </c>
      <c r="G19" s="15"/>
      <c r="I19" s="60"/>
      <c r="K19" s="283">
        <f t="shared" si="3"/>
        <v>0</v>
      </c>
      <c r="L19" s="283">
        <f t="shared" si="4"/>
        <v>0</v>
      </c>
      <c r="M19" s="283">
        <f t="shared" si="5"/>
        <v>0</v>
      </c>
    </row>
    <row r="20" spans="1:13" ht="50.5" customHeight="1">
      <c r="A20" s="124" t="s">
        <v>515</v>
      </c>
      <c r="B20" s="254" t="s">
        <v>2289</v>
      </c>
      <c r="C20" s="254" t="s">
        <v>2289</v>
      </c>
      <c r="D20" s="254" t="s">
        <v>2289</v>
      </c>
      <c r="E20" s="125"/>
      <c r="F20" s="125"/>
      <c r="G20" s="120"/>
      <c r="I20" s="60"/>
    </row>
    <row r="21" spans="1:13" ht="25" customHeight="1">
      <c r="A21" s="288"/>
      <c r="B21" s="76"/>
      <c r="C21" s="76"/>
      <c r="D21" s="76"/>
      <c r="E21" s="76"/>
      <c r="F21" s="76"/>
      <c r="G21" s="76"/>
      <c r="I21" s="60"/>
    </row>
    <row r="22" spans="1:13" ht="25" customHeight="1">
      <c r="A22" s="87" t="s">
        <v>4501</v>
      </c>
      <c r="B22" s="21" t="s">
        <v>67</v>
      </c>
      <c r="C22" s="76"/>
      <c r="D22" s="76"/>
      <c r="E22" s="76"/>
      <c r="F22" s="76"/>
      <c r="G22" s="76"/>
      <c r="I22" s="60"/>
    </row>
    <row r="23" spans="1:13" ht="25" customHeight="1">
      <c r="A23" s="288"/>
      <c r="B23" s="76"/>
      <c r="C23" s="76"/>
      <c r="D23" s="76"/>
      <c r="E23" s="76"/>
      <c r="F23" s="76"/>
      <c r="G23" s="76"/>
      <c r="I23" s="60"/>
    </row>
    <row r="24" spans="1:13" ht="25" customHeight="1">
      <c r="A24" s="429" t="s">
        <v>470</v>
      </c>
      <c r="B24" s="429"/>
      <c r="C24" s="429"/>
      <c r="D24" s="429"/>
      <c r="E24" s="429"/>
      <c r="F24" s="429"/>
      <c r="G24" s="429"/>
      <c r="I24" s="60"/>
    </row>
    <row r="25" spans="1:13" ht="25" customHeight="1">
      <c r="A25" s="396" t="str">
        <f>IF(SUM(L6:L19)&gt;0,"Please make sure you've only entered numbers into the table","")</f>
        <v/>
      </c>
      <c r="B25" s="397"/>
      <c r="C25" s="397"/>
      <c r="D25" s="397"/>
      <c r="E25" s="397"/>
      <c r="F25" s="397"/>
      <c r="G25" s="398"/>
      <c r="I25" s="60"/>
    </row>
    <row r="26" spans="1:13" ht="25" customHeight="1">
      <c r="A26" s="399" t="str">
        <f>IF(SUM(M6:M19)&gt;0,"Please make sure the overseas component does not exceed the total","")</f>
        <v/>
      </c>
      <c r="B26" s="400"/>
      <c r="C26" s="400"/>
      <c r="D26" s="400"/>
      <c r="E26" s="400"/>
      <c r="F26" s="400"/>
      <c r="G26" s="401"/>
      <c r="I26" s="60"/>
    </row>
    <row r="27" spans="1:13" ht="25" customHeight="1">
      <c r="A27" s="402" t="str">
        <f>IF(N10=1,"Please make sure the components of total charges matches the total",IF(SUM(O10,O11)&gt;0,"Please make sure breakdown matches the total",IF(SUM(Q7,Q9,Q11)&gt;0,"Please remember to select an option from the drop-down list","")))</f>
        <v/>
      </c>
      <c r="B27" s="403"/>
      <c r="C27" s="403"/>
      <c r="D27" s="403"/>
      <c r="E27" s="403"/>
      <c r="F27" s="403"/>
      <c r="G27" s="404"/>
      <c r="I27" s="60"/>
    </row>
    <row r="28" spans="1:13" ht="25" customHeight="1">
      <c r="A28" s="126" t="s">
        <v>439</v>
      </c>
      <c r="B28" s="76"/>
      <c r="C28" s="76"/>
      <c r="D28" s="76"/>
      <c r="E28" s="76"/>
      <c r="F28" s="76"/>
      <c r="G28" s="76"/>
      <c r="I28" s="60"/>
    </row>
    <row r="29" spans="1:13" ht="25" customHeight="1">
      <c r="A29" s="289" t="s">
        <v>471</v>
      </c>
      <c r="B29" s="76"/>
      <c r="C29" s="76"/>
      <c r="D29" s="76"/>
      <c r="E29" s="76"/>
      <c r="F29" s="76"/>
      <c r="G29" s="76"/>
      <c r="I29" s="60"/>
    </row>
    <row r="30" spans="1:13" ht="25" customHeight="1">
      <c r="A30" s="287" t="s">
        <v>434</v>
      </c>
      <c r="B30" s="76"/>
      <c r="C30" s="76"/>
      <c r="D30" s="76"/>
      <c r="E30" s="76"/>
      <c r="F30" s="76"/>
      <c r="G30" s="76"/>
      <c r="I30" s="60"/>
    </row>
    <row r="31" spans="1:13" ht="25" customHeight="1">
      <c r="B31" s="76"/>
      <c r="C31" s="76"/>
      <c r="D31" s="76"/>
      <c r="E31" s="76"/>
      <c r="F31" s="76"/>
      <c r="G31" s="76"/>
      <c r="I31" s="60"/>
    </row>
    <row r="32" spans="1:13" ht="25" customHeight="1">
      <c r="A32" s="406" t="s">
        <v>19</v>
      </c>
      <c r="B32" s="406"/>
      <c r="C32" s="406"/>
      <c r="D32" s="406"/>
      <c r="E32" s="406"/>
      <c r="F32" s="406"/>
      <c r="G32" s="406"/>
    </row>
    <row r="33" spans="1:7" ht="20.149999999999999" customHeight="1">
      <c r="A33" s="393" t="s">
        <v>4575</v>
      </c>
      <c r="B33" s="393"/>
      <c r="C33" s="393"/>
      <c r="D33" s="393"/>
      <c r="E33" s="393"/>
      <c r="F33" s="393"/>
      <c r="G33" s="393"/>
    </row>
    <row r="34" spans="1:7" ht="20.149999999999999" customHeight="1">
      <c r="A34" s="414" t="s">
        <v>4545</v>
      </c>
      <c r="B34" s="415"/>
      <c r="C34" s="415"/>
      <c r="D34" s="415"/>
      <c r="E34" s="415"/>
      <c r="F34" s="415"/>
      <c r="G34" s="415"/>
    </row>
    <row r="35" spans="1:7" ht="60" customHeight="1">
      <c r="A35" s="393" t="s">
        <v>4687</v>
      </c>
      <c r="B35" s="393"/>
      <c r="C35" s="393"/>
      <c r="D35" s="393"/>
      <c r="E35" s="393"/>
      <c r="F35" s="393"/>
      <c r="G35" s="278"/>
    </row>
    <row r="36" spans="1:7" ht="20.149999999999999" customHeight="1">
      <c r="A36" s="393" t="s">
        <v>4688</v>
      </c>
      <c r="B36" s="393"/>
      <c r="C36" s="393"/>
      <c r="D36" s="393"/>
      <c r="E36" s="393"/>
      <c r="F36" s="393"/>
      <c r="G36" s="278"/>
    </row>
    <row r="37" spans="1:7" ht="40" customHeight="1">
      <c r="A37" s="393" t="s">
        <v>5566</v>
      </c>
      <c r="B37" s="393"/>
      <c r="C37" s="393"/>
      <c r="D37" s="393"/>
      <c r="E37" s="393"/>
      <c r="F37" s="393"/>
      <c r="G37" s="273"/>
    </row>
    <row r="38" spans="1:7" ht="60" customHeight="1">
      <c r="A38" s="393" t="s">
        <v>9000</v>
      </c>
      <c r="B38" s="393"/>
      <c r="C38" s="393"/>
      <c r="D38" s="393"/>
      <c r="E38" s="393"/>
      <c r="F38" s="393"/>
      <c r="G38" s="273"/>
    </row>
    <row r="39" spans="1:7" ht="60" customHeight="1">
      <c r="A39" s="393" t="s">
        <v>4689</v>
      </c>
      <c r="B39" s="393"/>
      <c r="C39" s="393"/>
      <c r="D39" s="393"/>
      <c r="E39" s="393"/>
      <c r="F39" s="393"/>
      <c r="G39" s="273"/>
    </row>
    <row r="40" spans="1:7" ht="40.4" customHeight="1">
      <c r="A40" s="437" t="s">
        <v>9001</v>
      </c>
      <c r="B40" s="437"/>
      <c r="C40" s="437"/>
      <c r="D40" s="437"/>
      <c r="E40" s="437"/>
      <c r="F40" s="437"/>
      <c r="G40" s="273"/>
    </row>
    <row r="41" spans="1:7" ht="20.149999999999999" customHeight="1">
      <c r="A41" s="437" t="s">
        <v>4619</v>
      </c>
      <c r="B41" s="437"/>
      <c r="C41" s="437"/>
      <c r="D41" s="437"/>
      <c r="E41" s="437"/>
      <c r="F41" s="437"/>
      <c r="G41" s="273"/>
    </row>
    <row r="42" spans="1:7" ht="40" customHeight="1">
      <c r="A42" s="393" t="s">
        <v>4690</v>
      </c>
      <c r="B42" s="393"/>
      <c r="C42" s="393"/>
      <c r="D42" s="393"/>
      <c r="E42" s="393"/>
      <c r="F42" s="393"/>
      <c r="G42" s="273"/>
    </row>
    <row r="43" spans="1:7" ht="34.4" customHeight="1">
      <c r="A43" s="408" t="s">
        <v>4620</v>
      </c>
      <c r="B43" s="408"/>
      <c r="C43" s="408"/>
      <c r="D43" s="408"/>
      <c r="E43" s="408"/>
      <c r="F43" s="408"/>
      <c r="G43" s="408"/>
    </row>
    <row r="44" spans="1:7" ht="94.4" customHeight="1">
      <c r="A44" s="393" t="s">
        <v>541</v>
      </c>
      <c r="B44" s="393"/>
      <c r="C44" s="393"/>
      <c r="D44" s="393"/>
      <c r="E44" s="393"/>
      <c r="F44" s="393"/>
      <c r="G44" s="273"/>
    </row>
    <row r="45" spans="1:7" ht="35.5" customHeight="1">
      <c r="A45" s="408" t="s">
        <v>419</v>
      </c>
      <c r="B45" s="408"/>
      <c r="C45" s="408"/>
      <c r="D45" s="408"/>
      <c r="E45" s="408"/>
      <c r="F45" s="408"/>
      <c r="G45" s="408"/>
    </row>
    <row r="46" spans="1:7" ht="18" customHeight="1">
      <c r="A46" s="416" t="s">
        <v>338</v>
      </c>
      <c r="B46" s="416"/>
      <c r="C46" s="416"/>
      <c r="D46" s="416"/>
      <c r="E46" s="416"/>
      <c r="F46" s="416"/>
      <c r="G46" s="416"/>
    </row>
    <row r="47" spans="1:7" ht="18" customHeight="1">
      <c r="A47" s="414" t="s">
        <v>375</v>
      </c>
      <c r="B47" s="414"/>
      <c r="C47" s="414"/>
      <c r="D47" s="414"/>
      <c r="E47" s="414"/>
      <c r="F47" s="414"/>
      <c r="G47" s="414"/>
    </row>
    <row r="48" spans="1:7" ht="18" customHeight="1">
      <c r="A48" s="278" t="s">
        <v>518</v>
      </c>
      <c r="B48" s="278"/>
      <c r="C48" s="278"/>
      <c r="D48" s="278"/>
      <c r="E48" s="278"/>
      <c r="F48" s="278"/>
      <c r="G48" s="278"/>
    </row>
    <row r="49" spans="1:7" ht="18" customHeight="1">
      <c r="A49" s="414" t="s">
        <v>374</v>
      </c>
      <c r="B49" s="414"/>
      <c r="C49" s="414"/>
      <c r="D49" s="414"/>
      <c r="E49" s="414"/>
      <c r="F49" s="414"/>
      <c r="G49" s="414"/>
    </row>
    <row r="50" spans="1:7" ht="18" customHeight="1">
      <c r="A50" s="414" t="s">
        <v>377</v>
      </c>
      <c r="B50" s="414"/>
      <c r="C50" s="414"/>
      <c r="D50" s="414"/>
      <c r="E50" s="414"/>
      <c r="F50" s="414"/>
      <c r="G50" s="414"/>
    </row>
    <row r="51" spans="1:7" ht="18" customHeight="1">
      <c r="A51" s="415"/>
      <c r="B51" s="415"/>
      <c r="C51" s="415"/>
      <c r="D51" s="415"/>
      <c r="E51" s="415"/>
      <c r="F51" s="415"/>
      <c r="G51" s="415"/>
    </row>
    <row r="52" spans="1:7" ht="18" customHeight="1">
      <c r="A52" s="416" t="s">
        <v>339</v>
      </c>
      <c r="B52" s="416"/>
      <c r="C52" s="416"/>
      <c r="D52" s="416"/>
      <c r="E52" s="416"/>
      <c r="F52" s="416"/>
      <c r="G52" s="416"/>
    </row>
    <row r="53" spans="1:7" ht="18" customHeight="1">
      <c r="A53" s="414" t="s">
        <v>368</v>
      </c>
      <c r="B53" s="414"/>
      <c r="C53" s="414"/>
      <c r="D53" s="414"/>
      <c r="E53" s="414"/>
      <c r="F53" s="414"/>
      <c r="G53" s="414"/>
    </row>
    <row r="54" spans="1:7" ht="18" customHeight="1">
      <c r="A54" s="414" t="s">
        <v>369</v>
      </c>
      <c r="B54" s="414"/>
      <c r="C54" s="414"/>
      <c r="D54" s="414"/>
      <c r="E54" s="414"/>
      <c r="F54" s="414"/>
      <c r="G54" s="414"/>
    </row>
    <row r="55" spans="1:7" ht="18" customHeight="1">
      <c r="A55" s="414" t="s">
        <v>370</v>
      </c>
      <c r="B55" s="414"/>
      <c r="C55" s="414"/>
      <c r="D55" s="414"/>
      <c r="E55" s="414"/>
      <c r="F55" s="414"/>
      <c r="G55" s="414"/>
    </row>
    <row r="56" spans="1:7" ht="18" customHeight="1">
      <c r="A56" s="414" t="s">
        <v>371</v>
      </c>
      <c r="B56" s="414"/>
      <c r="C56" s="414"/>
      <c r="D56" s="414"/>
      <c r="E56" s="414"/>
      <c r="F56" s="414"/>
      <c r="G56" s="414"/>
    </row>
    <row r="57" spans="1:7" ht="18" customHeight="1">
      <c r="A57" s="414" t="s">
        <v>420</v>
      </c>
      <c r="B57" s="414"/>
      <c r="C57" s="414"/>
      <c r="D57" s="414"/>
      <c r="E57" s="414"/>
      <c r="F57" s="414"/>
      <c r="G57" s="414"/>
    </row>
    <row r="58" spans="1:7" ht="18" customHeight="1">
      <c r="A58" s="415"/>
      <c r="B58" s="415"/>
      <c r="C58" s="415"/>
      <c r="D58" s="415"/>
      <c r="E58" s="415"/>
      <c r="F58" s="415"/>
      <c r="G58" s="415"/>
    </row>
    <row r="59" spans="1:7" ht="18" customHeight="1">
      <c r="A59" s="416" t="s">
        <v>340</v>
      </c>
      <c r="B59" s="416"/>
      <c r="C59" s="416"/>
      <c r="D59" s="416"/>
      <c r="E59" s="416"/>
      <c r="F59" s="416"/>
      <c r="G59" s="416"/>
    </row>
    <row r="60" spans="1:7" ht="18" customHeight="1">
      <c r="A60" s="414" t="s">
        <v>372</v>
      </c>
      <c r="B60" s="414"/>
      <c r="C60" s="414"/>
      <c r="D60" s="414"/>
      <c r="E60" s="414"/>
      <c r="F60" s="414"/>
      <c r="G60" s="414"/>
    </row>
    <row r="61" spans="1:7" ht="18" customHeight="1">
      <c r="A61" s="393" t="s">
        <v>379</v>
      </c>
      <c r="B61" s="393"/>
      <c r="C61" s="393"/>
      <c r="D61" s="393"/>
      <c r="E61" s="393"/>
      <c r="F61" s="393"/>
      <c r="G61" s="273"/>
    </row>
    <row r="62" spans="1:7" ht="18" customHeight="1">
      <c r="A62" s="393" t="s">
        <v>5567</v>
      </c>
      <c r="B62" s="393"/>
      <c r="C62" s="393"/>
      <c r="D62" s="393"/>
      <c r="E62" s="393"/>
      <c r="F62" s="393"/>
      <c r="G62" s="273"/>
    </row>
    <row r="63" spans="1:7" ht="34.75" customHeight="1">
      <c r="A63" s="393" t="s">
        <v>425</v>
      </c>
      <c r="B63" s="393"/>
      <c r="C63" s="393"/>
      <c r="D63" s="393"/>
      <c r="E63" s="393"/>
      <c r="F63" s="393"/>
      <c r="G63" s="273"/>
    </row>
    <row r="64" spans="1:7" ht="18" customHeight="1">
      <c r="A64" s="393" t="s">
        <v>4618</v>
      </c>
      <c r="B64" s="393"/>
      <c r="C64" s="393"/>
      <c r="D64" s="393"/>
      <c r="E64" s="393"/>
      <c r="F64" s="393"/>
      <c r="G64" s="273"/>
    </row>
    <row r="65" spans="1:7" ht="18" customHeight="1">
      <c r="A65" s="415"/>
      <c r="B65" s="415"/>
      <c r="C65" s="415"/>
      <c r="D65" s="415"/>
      <c r="E65" s="415"/>
      <c r="F65" s="415"/>
      <c r="G65" s="415"/>
    </row>
    <row r="66" spans="1:7" ht="18" customHeight="1">
      <c r="A66" s="416" t="s">
        <v>373</v>
      </c>
      <c r="B66" s="416"/>
      <c r="C66" s="416"/>
      <c r="D66" s="416"/>
      <c r="E66" s="416"/>
      <c r="F66" s="416"/>
      <c r="G66" s="416"/>
    </row>
    <row r="67" spans="1:7" ht="18" customHeight="1">
      <c r="A67" s="414" t="s">
        <v>378</v>
      </c>
      <c r="B67" s="414"/>
      <c r="C67" s="414"/>
      <c r="D67" s="414"/>
      <c r="E67" s="414"/>
      <c r="F67" s="414"/>
      <c r="G67" s="414"/>
    </row>
    <row r="68" spans="1:7" ht="18" customHeight="1">
      <c r="A68" s="282"/>
      <c r="B68" s="282"/>
      <c r="C68" s="282"/>
      <c r="D68" s="282"/>
      <c r="E68" s="282"/>
      <c r="F68" s="282"/>
      <c r="G68" s="282"/>
    </row>
    <row r="69" spans="1:7" ht="18" customHeight="1">
      <c r="A69" s="416" t="s">
        <v>519</v>
      </c>
      <c r="B69" s="416"/>
      <c r="C69" s="416"/>
      <c r="D69" s="416"/>
      <c r="E69" s="416"/>
      <c r="F69" s="416"/>
      <c r="G69" s="416"/>
    </row>
    <row r="70" spans="1:7" ht="18" customHeight="1">
      <c r="A70" s="414" t="s">
        <v>5613</v>
      </c>
      <c r="B70" s="414"/>
      <c r="C70" s="414"/>
      <c r="D70" s="414"/>
      <c r="E70" s="414"/>
      <c r="F70" s="414"/>
      <c r="G70" s="414"/>
    </row>
    <row r="71" spans="1:7" ht="25" customHeight="1">
      <c r="A71" s="282"/>
      <c r="B71" s="282"/>
      <c r="C71" s="282"/>
      <c r="D71" s="282"/>
      <c r="E71" s="282"/>
      <c r="F71" s="282"/>
      <c r="G71" s="282"/>
    </row>
    <row r="72" spans="1:7" ht="25" customHeight="1">
      <c r="A72" s="282"/>
      <c r="B72" s="282"/>
      <c r="C72" s="282"/>
      <c r="D72" s="282"/>
      <c r="E72" s="282"/>
      <c r="F72" s="282"/>
      <c r="G72" s="282"/>
    </row>
    <row r="73" spans="1:7" ht="25" customHeight="1">
      <c r="A73" s="282"/>
      <c r="B73" s="282"/>
      <c r="C73" s="282"/>
      <c r="D73" s="282"/>
      <c r="E73" s="282"/>
      <c r="F73" s="282"/>
      <c r="G73" s="282"/>
    </row>
  </sheetData>
  <sheetProtection algorithmName="SHA-512" hashValue="9rpVeMSN6TdT/1dE+mV8WC6KhAIB+txgx5cVckrzOgSwWAR1Wc1qNr4Eqy59ujVsNJCk6TsB+hyg/wMqFPu9tw==" saltValue="dYJ6l/sbr+7pLcsGQxDb1g==" spinCount="100000" sheet="1" formatColumns="0" formatRows="0"/>
  <dataConsolidate/>
  <mergeCells count="43">
    <mergeCell ref="K1:Q1"/>
    <mergeCell ref="A44:F44"/>
    <mergeCell ref="A61:F61"/>
    <mergeCell ref="A62:F62"/>
    <mergeCell ref="A63:F63"/>
    <mergeCell ref="A2:G2"/>
    <mergeCell ref="A32:G32"/>
    <mergeCell ref="A25:G25"/>
    <mergeCell ref="A26:G26"/>
    <mergeCell ref="A27:G27"/>
    <mergeCell ref="A24:G24"/>
    <mergeCell ref="A40:F40"/>
    <mergeCell ref="A41:F41"/>
    <mergeCell ref="A42:F42"/>
    <mergeCell ref="A33:G33"/>
    <mergeCell ref="A35:F35"/>
    <mergeCell ref="A70:G70"/>
    <mergeCell ref="A34:G34"/>
    <mergeCell ref="A58:G58"/>
    <mergeCell ref="A65:G65"/>
    <mergeCell ref="A66:G66"/>
    <mergeCell ref="A67:G67"/>
    <mergeCell ref="A59:G59"/>
    <mergeCell ref="A60:G60"/>
    <mergeCell ref="A53:G53"/>
    <mergeCell ref="A54:G54"/>
    <mergeCell ref="A55:G55"/>
    <mergeCell ref="A56:G56"/>
    <mergeCell ref="A57:G57"/>
    <mergeCell ref="A43:G43"/>
    <mergeCell ref="A45:G45"/>
    <mergeCell ref="A64:F64"/>
    <mergeCell ref="A37:F37"/>
    <mergeCell ref="A38:F38"/>
    <mergeCell ref="A39:F39"/>
    <mergeCell ref="A36:F36"/>
    <mergeCell ref="A69:G69"/>
    <mergeCell ref="A46:G46"/>
    <mergeCell ref="A47:G47"/>
    <mergeCell ref="A49:G49"/>
    <mergeCell ref="A50:G50"/>
    <mergeCell ref="A51:G51"/>
    <mergeCell ref="A52:G52"/>
  </mergeCells>
  <dataValidations count="2">
    <dataValidation type="list" allowBlank="1" showInputMessage="1" showErrorMessage="1" sqref="B22" xr:uid="{00000000-0002-0000-0B00-000000000000}">
      <formula1>"YES,NO"</formula1>
    </dataValidation>
    <dataValidation type="list" allowBlank="1" showInputMessage="1" showErrorMessage="1" sqref="B20:D20" xr:uid="{00000000-0002-0000-0B00-000001000000}">
      <formula1>"Please select,No such costs exist,All such costs are included,Some such costs are included,No such costs are included"</formula1>
    </dataValidation>
  </dataValidations>
  <hyperlinks>
    <hyperlink ref="A30" location="Review!A1" display="Review all section entries" xr:uid="{00000000-0004-0000-0B00-000000000000}"/>
    <hyperlink ref="A28" location="'10. Taxation'!A1" display="Next section: Taxation" xr:uid="{00000000-0004-0000-0B00-000001000000}"/>
    <hyperlink ref="A29" location="'Table of contents'!A1" display="Table of contents" xr:uid="{00000000-0004-0000-0B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5"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rgb="FFFFFF00"/>
  </sheetPr>
  <dimension ref="A1:L39"/>
  <sheetViews>
    <sheetView showGridLines="0" zoomScaleNormal="100" workbookViewId="0"/>
  </sheetViews>
  <sheetFormatPr defaultColWidth="8.81640625" defaultRowHeight="25" customHeight="1"/>
  <cols>
    <col min="1" max="1" width="71.81640625" style="283" customWidth="1"/>
    <col min="2" max="5" width="14.453125" style="283" customWidth="1"/>
    <col min="6" max="6" width="33.81640625" style="283" customWidth="1"/>
    <col min="7" max="7" width="14.54296875" style="283" customWidth="1"/>
    <col min="8" max="8" width="52.54296875" style="283" customWidth="1"/>
    <col min="9" max="9" width="8.81640625" style="283" customWidth="1"/>
    <col min="10" max="11" width="8.81640625" style="283" hidden="1" customWidth="1"/>
    <col min="12" max="12" width="8.81640625" style="283" customWidth="1"/>
    <col min="13" max="16384" width="8.81640625" style="283"/>
  </cols>
  <sheetData>
    <row r="1" spans="1:12" ht="25" customHeight="1">
      <c r="A1" s="68" t="str">
        <f>"10. Taxation in the UK (during "&amp;""&amp;'1. Reporting information'!B5&amp;" "&amp;'1. Reporting information'!C5&amp;")"</f>
        <v>10. Taxation in the UK (during Quarter 3 2021)</v>
      </c>
      <c r="B1" s="37"/>
      <c r="C1" s="68"/>
      <c r="D1" s="68"/>
      <c r="E1" s="68"/>
      <c r="F1" s="68"/>
      <c r="H1" s="45"/>
      <c r="J1" s="410" t="s">
        <v>4552</v>
      </c>
      <c r="K1" s="410"/>
    </row>
    <row r="2" spans="1:12" ht="25" customHeight="1">
      <c r="A2" s="418"/>
      <c r="B2" s="418"/>
      <c r="C2" s="418"/>
      <c r="D2" s="418"/>
      <c r="E2" s="418"/>
      <c r="F2" s="418"/>
    </row>
    <row r="3" spans="1:12" ht="90" customHeight="1">
      <c r="A3" s="69"/>
      <c r="B3" s="70" t="s">
        <v>0</v>
      </c>
      <c r="C3" s="70" t="s">
        <v>1</v>
      </c>
      <c r="D3" s="70" t="s">
        <v>17</v>
      </c>
      <c r="E3" s="71" t="s">
        <v>4</v>
      </c>
      <c r="F3" s="72" t="s">
        <v>48</v>
      </c>
      <c r="J3" s="57" t="s">
        <v>459</v>
      </c>
      <c r="K3" s="57" t="s">
        <v>460</v>
      </c>
      <c r="L3" s="57"/>
    </row>
    <row r="4" spans="1:12" ht="25" customHeight="1">
      <c r="A4" s="69"/>
      <c r="B4" s="70" t="s">
        <v>322</v>
      </c>
      <c r="C4" s="70" t="s">
        <v>322</v>
      </c>
      <c r="D4" s="70" t="s">
        <v>322</v>
      </c>
      <c r="E4" s="70" t="s">
        <v>322</v>
      </c>
      <c r="F4" s="72"/>
      <c r="H4" s="56" t="s">
        <v>11</v>
      </c>
    </row>
    <row r="5" spans="1:12" ht="25" customHeight="1">
      <c r="A5" s="78" t="s">
        <v>352</v>
      </c>
      <c r="B5" s="182"/>
      <c r="C5" s="182"/>
      <c r="D5" s="182"/>
      <c r="E5" s="181">
        <f>B5+C5+D5</f>
        <v>0</v>
      </c>
      <c r="F5" s="15"/>
      <c r="H5" s="61" t="s">
        <v>12</v>
      </c>
      <c r="J5" s="283">
        <f>IF(COUNTIF(B5:E5,"&lt;0")&gt;0,1,0)</f>
        <v>0</v>
      </c>
      <c r="K5" s="283">
        <f>IF(ISNUMBER(B5+C5+D5+E5),0,1)</f>
        <v>0</v>
      </c>
    </row>
    <row r="6" spans="1:12" ht="25" customHeight="1">
      <c r="A6" s="78" t="s">
        <v>353</v>
      </c>
      <c r="B6" s="182"/>
      <c r="C6" s="182"/>
      <c r="D6" s="182"/>
      <c r="E6" s="181">
        <f>B6+C6+D6</f>
        <v>0</v>
      </c>
      <c r="F6" s="15"/>
      <c r="H6" s="62" t="s">
        <v>13</v>
      </c>
      <c r="J6" s="283">
        <f t="shared" ref="J6:J7" si="0">IF(COUNTIF(B6:E6,"&lt;0")&gt;0,1,0)</f>
        <v>0</v>
      </c>
      <c r="K6" s="283">
        <f>IF(ISNUMBER(B6+C6+D6+E6),0,1)</f>
        <v>0</v>
      </c>
    </row>
    <row r="7" spans="1:12" ht="25" customHeight="1">
      <c r="A7" s="78" t="s">
        <v>385</v>
      </c>
      <c r="B7" s="182"/>
      <c r="C7" s="182"/>
      <c r="D7" s="182"/>
      <c r="E7" s="181">
        <f>B7+C7+D7</f>
        <v>0</v>
      </c>
      <c r="F7" s="15"/>
      <c r="H7" s="63" t="s">
        <v>511</v>
      </c>
      <c r="J7" s="283">
        <f t="shared" si="0"/>
        <v>0</v>
      </c>
      <c r="K7" s="283">
        <f t="shared" ref="K7" si="1">IF(ISNUMBER(B7+C7+D7+E7),0,1)</f>
        <v>0</v>
      </c>
    </row>
    <row r="8" spans="1:12" ht="25" customHeight="1">
      <c r="A8" s="71" t="s">
        <v>523</v>
      </c>
      <c r="B8" s="181">
        <f>B5+B6-B7</f>
        <v>0</v>
      </c>
      <c r="C8" s="181">
        <f>C5+C6-C7</f>
        <v>0</v>
      </c>
      <c r="D8" s="181">
        <f>D5+D6-D7</f>
        <v>0</v>
      </c>
      <c r="E8" s="181">
        <f>B8+C8+D8</f>
        <v>0</v>
      </c>
      <c r="F8" s="15"/>
      <c r="G8" s="76"/>
      <c r="H8" s="60"/>
    </row>
    <row r="9" spans="1:12" s="38" customFormat="1" ht="25" customHeight="1">
      <c r="A9" s="127"/>
      <c r="B9" s="94"/>
      <c r="C9" s="94"/>
      <c r="D9" s="94"/>
      <c r="E9" s="94"/>
      <c r="F9" s="76"/>
      <c r="G9" s="76"/>
      <c r="H9" s="60"/>
    </row>
    <row r="10" spans="1:12" s="38" customFormat="1" ht="25" customHeight="1">
      <c r="A10" s="87" t="s">
        <v>4501</v>
      </c>
      <c r="B10" s="21" t="s">
        <v>67</v>
      </c>
      <c r="C10" s="94"/>
      <c r="D10" s="94"/>
      <c r="E10" s="94"/>
      <c r="F10" s="76"/>
      <c r="G10" s="76"/>
      <c r="H10" s="60"/>
    </row>
    <row r="11" spans="1:12" s="38" customFormat="1" ht="25" customHeight="1">
      <c r="A11" s="288"/>
      <c r="B11" s="76"/>
      <c r="C11" s="94"/>
      <c r="D11" s="94"/>
      <c r="E11" s="94"/>
      <c r="F11" s="76"/>
      <c r="G11" s="76"/>
      <c r="H11" s="60"/>
    </row>
    <row r="12" spans="1:12" s="38" customFormat="1" ht="25" customHeight="1">
      <c r="A12" s="429" t="s">
        <v>470</v>
      </c>
      <c r="B12" s="429"/>
      <c r="C12" s="429"/>
      <c r="D12" s="429"/>
      <c r="E12" s="429"/>
      <c r="F12" s="429"/>
      <c r="G12" s="438"/>
      <c r="H12" s="60"/>
    </row>
    <row r="13" spans="1:12" s="38" customFormat="1" ht="24.65" customHeight="1">
      <c r="A13" s="396" t="str">
        <f>IF(SUM(K5:K8)&gt;0,"Please make sure you've only entered numbers into the table","")</f>
        <v/>
      </c>
      <c r="B13" s="397"/>
      <c r="C13" s="397"/>
      <c r="D13" s="397"/>
      <c r="E13" s="397"/>
      <c r="F13" s="398"/>
      <c r="G13" s="128"/>
      <c r="H13" s="60"/>
    </row>
    <row r="14" spans="1:12" s="38" customFormat="1" ht="25" customHeight="1">
      <c r="A14" s="402" t="str">
        <f>IF(SUM(J5:J8)&gt;0,"Please make sure you've only entered positive values into the table","")</f>
        <v/>
      </c>
      <c r="B14" s="403"/>
      <c r="C14" s="403"/>
      <c r="D14" s="403"/>
      <c r="E14" s="403"/>
      <c r="F14" s="404"/>
      <c r="G14" s="76"/>
      <c r="H14" s="60"/>
    </row>
    <row r="15" spans="1:12" s="38" customFormat="1" ht="25" customHeight="1">
      <c r="A15" s="333" t="s">
        <v>440</v>
      </c>
      <c r="B15" s="76"/>
      <c r="C15" s="94"/>
      <c r="D15" s="94"/>
      <c r="E15" s="94"/>
      <c r="F15" s="76"/>
      <c r="G15" s="76"/>
      <c r="H15" s="60"/>
    </row>
    <row r="16" spans="1:12" s="38" customFormat="1" ht="25" customHeight="1">
      <c r="A16" s="287" t="s">
        <v>471</v>
      </c>
      <c r="B16" s="344"/>
      <c r="C16" s="94"/>
      <c r="D16" s="94"/>
      <c r="E16" s="94"/>
      <c r="F16" s="76"/>
      <c r="G16" s="76"/>
      <c r="H16" s="60"/>
    </row>
    <row r="17" spans="1:7" s="38" customFormat="1" ht="25" customHeight="1">
      <c r="A17" s="287" t="s">
        <v>434</v>
      </c>
      <c r="B17" s="76"/>
      <c r="C17" s="76"/>
      <c r="D17" s="76"/>
      <c r="E17" s="76"/>
      <c r="F17" s="76"/>
    </row>
    <row r="18" spans="1:7" s="38" customFormat="1" ht="14.5" customHeight="1">
      <c r="A18" s="287"/>
      <c r="B18" s="76"/>
      <c r="C18" s="76"/>
      <c r="D18" s="76"/>
      <c r="E18" s="76"/>
      <c r="F18" s="76"/>
    </row>
    <row r="19" spans="1:7" ht="16.75" customHeight="1">
      <c r="A19" s="406" t="s">
        <v>19</v>
      </c>
      <c r="B19" s="406"/>
      <c r="C19" s="406"/>
      <c r="D19" s="406"/>
      <c r="E19" s="406"/>
      <c r="F19" s="406"/>
    </row>
    <row r="20" spans="1:7" ht="18.649999999999999" customHeight="1">
      <c r="A20" s="393" t="s">
        <v>4575</v>
      </c>
      <c r="B20" s="393"/>
      <c r="C20" s="393"/>
      <c r="D20" s="393"/>
      <c r="E20" s="393"/>
      <c r="F20" s="393"/>
      <c r="G20" s="278"/>
    </row>
    <row r="21" spans="1:7" ht="18.649999999999999" customHeight="1">
      <c r="A21" s="414" t="s">
        <v>4545</v>
      </c>
      <c r="B21" s="415"/>
      <c r="C21" s="415"/>
      <c r="D21" s="415"/>
      <c r="E21" s="415"/>
      <c r="F21" s="415"/>
      <c r="G21" s="415"/>
    </row>
    <row r="22" spans="1:7" ht="18.649999999999999" customHeight="1">
      <c r="A22" s="278"/>
      <c r="B22" s="279"/>
      <c r="C22" s="279"/>
      <c r="D22" s="279"/>
      <c r="E22" s="279"/>
      <c r="F22" s="279"/>
      <c r="G22" s="279"/>
    </row>
    <row r="23" spans="1:7" ht="20.149999999999999" customHeight="1">
      <c r="A23" s="408" t="s">
        <v>419</v>
      </c>
      <c r="B23" s="408"/>
      <c r="C23" s="408"/>
      <c r="D23" s="408"/>
      <c r="E23" s="408"/>
      <c r="F23" s="408"/>
      <c r="G23" s="282"/>
    </row>
    <row r="24" spans="1:7" ht="20.149999999999999" customHeight="1">
      <c r="A24" s="416" t="s">
        <v>354</v>
      </c>
      <c r="B24" s="416"/>
      <c r="C24" s="416"/>
      <c r="D24" s="416"/>
      <c r="E24" s="416"/>
      <c r="F24" s="416"/>
      <c r="G24" s="282"/>
    </row>
    <row r="25" spans="1:7" ht="20.149999999999999" customHeight="1">
      <c r="A25" s="414" t="s">
        <v>413</v>
      </c>
      <c r="B25" s="414"/>
      <c r="C25" s="414"/>
      <c r="D25" s="414"/>
      <c r="E25" s="414"/>
      <c r="F25" s="414"/>
      <c r="G25" s="282"/>
    </row>
    <row r="26" spans="1:7" ht="20.149999999999999" customHeight="1">
      <c r="A26" s="416" t="s">
        <v>355</v>
      </c>
      <c r="B26" s="416"/>
      <c r="C26" s="416"/>
      <c r="D26" s="416"/>
      <c r="E26" s="416"/>
      <c r="F26" s="416"/>
      <c r="G26" s="282"/>
    </row>
    <row r="27" spans="1:7" ht="20.149999999999999" customHeight="1">
      <c r="A27" s="414" t="s">
        <v>414</v>
      </c>
      <c r="B27" s="414"/>
      <c r="C27" s="414"/>
      <c r="D27" s="414"/>
      <c r="E27" s="414"/>
      <c r="F27" s="414"/>
      <c r="G27" s="282"/>
    </row>
    <row r="28" spans="1:7" ht="20.149999999999999" customHeight="1">
      <c r="A28" s="414" t="s">
        <v>415</v>
      </c>
      <c r="B28" s="414"/>
      <c r="C28" s="414"/>
      <c r="D28" s="414"/>
      <c r="E28" s="414"/>
      <c r="F28" s="414"/>
      <c r="G28" s="282"/>
    </row>
    <row r="29" spans="1:7" ht="20.149999999999999" customHeight="1">
      <c r="A29" s="414" t="s">
        <v>4621</v>
      </c>
      <c r="B29" s="414"/>
      <c r="C29" s="414"/>
      <c r="D29" s="414"/>
      <c r="E29" s="414"/>
      <c r="F29" s="414"/>
      <c r="G29" s="282"/>
    </row>
    <row r="30" spans="1:7" ht="20.149999999999999" customHeight="1">
      <c r="A30" s="416" t="s">
        <v>336</v>
      </c>
      <c r="B30" s="416"/>
      <c r="C30" s="416"/>
      <c r="D30" s="416"/>
      <c r="E30" s="416"/>
      <c r="F30" s="416"/>
      <c r="G30" s="282"/>
    </row>
    <row r="31" spans="1:7" ht="20.149999999999999" customHeight="1">
      <c r="A31" s="414" t="s">
        <v>542</v>
      </c>
      <c r="B31" s="414"/>
      <c r="C31" s="414"/>
      <c r="D31" s="414"/>
      <c r="E31" s="414"/>
      <c r="F31" s="414"/>
      <c r="G31" s="282"/>
    </row>
    <row r="32" spans="1:7" ht="25" customHeight="1">
      <c r="A32" s="129"/>
      <c r="B32" s="282"/>
      <c r="C32" s="282"/>
      <c r="D32" s="282"/>
      <c r="E32" s="282"/>
      <c r="F32" s="282"/>
      <c r="G32" s="282"/>
    </row>
    <row r="33" spans="1:1" ht="25" customHeight="1">
      <c r="A33" s="90"/>
    </row>
    <row r="34" spans="1:1" ht="25" customHeight="1">
      <c r="A34" s="90"/>
    </row>
    <row r="35" spans="1:1" ht="25" customHeight="1">
      <c r="A35" s="97"/>
    </row>
    <row r="36" spans="1:1" ht="25" customHeight="1">
      <c r="A36" s="90"/>
    </row>
    <row r="38" spans="1:1" ht="25" customHeight="1">
      <c r="A38" s="97"/>
    </row>
    <row r="39" spans="1:1" ht="25" customHeight="1">
      <c r="A39" s="90"/>
    </row>
  </sheetData>
  <sheetProtection algorithmName="SHA-512" hashValue="RrNXF6twktuJir087Ea+ugkQjo11b3HQRp0Qkazy4iLKajuyrIHATGdgYAXVbS70kjPvVwJq5sJwemznFOC1JQ==" saltValue="SWInpyidcTzqzLj1E/VBXg==" spinCount="100000" sheet="1" formatColumns="0" formatRows="0"/>
  <mergeCells count="17">
    <mergeCell ref="A13:F13"/>
    <mergeCell ref="A14:F14"/>
    <mergeCell ref="A12:G12"/>
    <mergeCell ref="A21:G21"/>
    <mergeCell ref="J1:K1"/>
    <mergeCell ref="A31:F31"/>
    <mergeCell ref="A26:F26"/>
    <mergeCell ref="A27:F27"/>
    <mergeCell ref="A28:F28"/>
    <mergeCell ref="A29:F29"/>
    <mergeCell ref="A23:F23"/>
    <mergeCell ref="A24:F24"/>
    <mergeCell ref="A25:F25"/>
    <mergeCell ref="A30:F30"/>
    <mergeCell ref="A2:F2"/>
    <mergeCell ref="A19:F19"/>
    <mergeCell ref="A20:F20"/>
  </mergeCells>
  <dataValidations count="1">
    <dataValidation type="list" allowBlank="1" showInputMessage="1" showErrorMessage="1" sqref="B10" xr:uid="{00000000-0002-0000-0C00-000000000000}">
      <formula1>"YES,NO"</formula1>
    </dataValidation>
  </dataValidations>
  <hyperlinks>
    <hyperlink ref="A17" location="Review!A1" display="Review all section entries" xr:uid="{00000000-0004-0000-0C00-000000000000}"/>
    <hyperlink ref="A15" location="'11. Assets'!A1" display="Next section: Assets" xr:uid="{00000000-0004-0000-0C00-000001000000}"/>
    <hyperlink ref="A16" location="'Table of contents'!A1" display="Table of contents" xr:uid="{00000000-0004-0000-0C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C000"/>
  </sheetPr>
  <dimension ref="A1:N98"/>
  <sheetViews>
    <sheetView showGridLines="0" zoomScaleNormal="100" workbookViewId="0"/>
  </sheetViews>
  <sheetFormatPr defaultColWidth="8.81640625" defaultRowHeight="25" customHeight="1"/>
  <cols>
    <col min="1" max="1" width="79" style="283" customWidth="1"/>
    <col min="2" max="5" width="14.453125" style="283" customWidth="1"/>
    <col min="6" max="6" width="18.1796875" style="283" customWidth="1"/>
    <col min="7" max="7" width="33.54296875" style="283" customWidth="1"/>
    <col min="8" max="8" width="6.453125" style="283" customWidth="1"/>
    <col min="9" max="9" width="49.1796875" style="283" customWidth="1"/>
    <col min="10" max="10" width="11" style="283" customWidth="1"/>
    <col min="11" max="14" width="11" style="283" hidden="1" customWidth="1"/>
    <col min="15" max="15" width="11" style="283" customWidth="1"/>
    <col min="16" max="16384" width="8.81640625" style="283"/>
  </cols>
  <sheetData>
    <row r="1" spans="1:14" ht="25" customHeight="1">
      <c r="A1" s="68" t="str">
        <f>"11. Assets (as at the end of "&amp;""&amp;'1. Reporting information'!B5&amp;" "&amp;'1. Reporting information'!C5&amp;")"</f>
        <v>11. Assets (as at the end of Quarter 3 2021)</v>
      </c>
      <c r="B1" s="37"/>
      <c r="C1" s="68"/>
      <c r="D1" s="68"/>
      <c r="E1" s="68"/>
      <c r="F1" s="68"/>
      <c r="G1" s="68"/>
      <c r="K1" s="410" t="s">
        <v>4552</v>
      </c>
      <c r="L1" s="410"/>
      <c r="M1" s="410"/>
      <c r="N1" s="410"/>
    </row>
    <row r="2" spans="1:14" ht="25" customHeight="1">
      <c r="A2" s="432" t="s">
        <v>5568</v>
      </c>
      <c r="B2" s="432"/>
      <c r="C2" s="432"/>
      <c r="D2" s="432"/>
      <c r="E2" s="432"/>
      <c r="F2" s="432"/>
      <c r="G2" s="432"/>
    </row>
    <row r="3" spans="1:14" ht="65.5" customHeight="1">
      <c r="A3" s="69"/>
      <c r="B3" s="70" t="s">
        <v>0</v>
      </c>
      <c r="C3" s="70" t="s">
        <v>1</v>
      </c>
      <c r="D3" s="70" t="s">
        <v>17</v>
      </c>
      <c r="E3" s="71" t="s">
        <v>4</v>
      </c>
      <c r="F3" s="72" t="s">
        <v>490</v>
      </c>
      <c r="G3" s="72" t="s">
        <v>48</v>
      </c>
      <c r="H3" s="130"/>
      <c r="K3" s="57" t="s">
        <v>459</v>
      </c>
      <c r="L3" s="57" t="s">
        <v>460</v>
      </c>
      <c r="M3" s="57" t="s">
        <v>465</v>
      </c>
      <c r="N3" s="57" t="s">
        <v>557</v>
      </c>
    </row>
    <row r="4" spans="1:14" ht="25" customHeight="1">
      <c r="A4" s="69"/>
      <c r="B4" s="70" t="s">
        <v>322</v>
      </c>
      <c r="C4" s="70" t="s">
        <v>322</v>
      </c>
      <c r="D4" s="70" t="s">
        <v>322</v>
      </c>
      <c r="E4" s="70" t="s">
        <v>322</v>
      </c>
      <c r="F4" s="70" t="s">
        <v>322</v>
      </c>
      <c r="G4" s="72"/>
      <c r="H4" s="130"/>
    </row>
    <row r="5" spans="1:14" ht="25" customHeight="1">
      <c r="A5" s="199" t="s">
        <v>2305</v>
      </c>
      <c r="B5" s="191"/>
      <c r="C5" s="191"/>
      <c r="D5" s="191"/>
      <c r="E5" s="192">
        <f>B5+C5+D5</f>
        <v>0</v>
      </c>
      <c r="F5" s="191"/>
      <c r="G5" s="17"/>
      <c r="H5" s="136"/>
      <c r="I5" s="198" t="str">
        <f>IF(ISERROR(E5),"",IF(AND(F5&gt;0,E5&gt;0),"Please make sure to complete spreadsheets 15 and 17",IF(AND(E5&gt;0,OR(F5="",F5=0)),"Please make sure to complete spreadsheet 15",IF(AND(E5=0,OR(F5="",F5=0)),"",IF(AND(E5=0,F5&gt;0),"Please make sure to complete spreadsheet 17")))))</f>
        <v/>
      </c>
      <c r="J5" s="196"/>
      <c r="K5" s="283">
        <f>IF(COUNTIF(B5:F5,"&lt;0")&gt;0,1,0)</f>
        <v>0</v>
      </c>
      <c r="L5" s="283">
        <f>IF(ISNUMBER(B5+C5+D5+E5+F5),0,1)</f>
        <v>0</v>
      </c>
      <c r="M5" s="283">
        <f>IF(ISERROR(E5+F5),0,IF(OR(F5="",F5&lt;=E5),0,1))</f>
        <v>0</v>
      </c>
    </row>
    <row r="6" spans="1:14" ht="25" customHeight="1">
      <c r="A6" s="199"/>
      <c r="B6" s="185"/>
      <c r="C6" s="185"/>
      <c r="D6" s="185"/>
      <c r="E6" s="185"/>
      <c r="F6" s="185"/>
      <c r="G6" s="121"/>
      <c r="H6" s="136"/>
      <c r="I6" s="197"/>
      <c r="J6" s="196"/>
    </row>
    <row r="7" spans="1:14" ht="25" customHeight="1">
      <c r="A7" s="71" t="s">
        <v>2344</v>
      </c>
      <c r="B7" s="185"/>
      <c r="C7" s="185"/>
      <c r="D7" s="185"/>
      <c r="E7" s="185"/>
      <c r="F7" s="185"/>
      <c r="G7" s="121"/>
      <c r="I7" s="196"/>
    </row>
    <row r="8" spans="1:14" ht="25" customHeight="1">
      <c r="A8" s="201" t="s">
        <v>2293</v>
      </c>
      <c r="B8" s="185"/>
      <c r="C8" s="185"/>
      <c r="D8" s="185"/>
      <c r="E8" s="185"/>
      <c r="F8" s="185"/>
      <c r="G8" s="121"/>
      <c r="I8" s="56" t="s">
        <v>11</v>
      </c>
    </row>
    <row r="9" spans="1:14" ht="25" customHeight="1">
      <c r="A9" s="123" t="s">
        <v>2302</v>
      </c>
      <c r="B9" s="191"/>
      <c r="C9" s="191"/>
      <c r="D9" s="191"/>
      <c r="E9" s="192">
        <f t="shared" ref="E9:E14" si="0">B9+C9+D9</f>
        <v>0</v>
      </c>
      <c r="F9" s="191"/>
      <c r="G9" s="17"/>
      <c r="H9" s="132"/>
      <c r="I9" s="61" t="s">
        <v>12</v>
      </c>
      <c r="K9" s="283">
        <f t="shared" ref="K9:K14" si="1">IF(COUNTIF(B9:F9,"&lt;0")&gt;0,1,0)</f>
        <v>0</v>
      </c>
      <c r="L9" s="283">
        <f t="shared" ref="L9:L51" si="2">IF(ISNUMBER(B9+C9+D9+E9+F9),0,1)</f>
        <v>0</v>
      </c>
      <c r="M9" s="283">
        <f t="shared" ref="M9:M51" si="3">IF(ISERROR(E9+F9),0,IF(OR(F9="",F9&lt;=E9),0,1))</f>
        <v>0</v>
      </c>
    </row>
    <row r="10" spans="1:14" ht="25" customHeight="1">
      <c r="A10" s="123" t="s">
        <v>2306</v>
      </c>
      <c r="B10" s="191"/>
      <c r="C10" s="191"/>
      <c r="D10" s="191"/>
      <c r="E10" s="192">
        <f t="shared" si="0"/>
        <v>0</v>
      </c>
      <c r="F10" s="191"/>
      <c r="G10" s="17"/>
      <c r="H10" s="132"/>
      <c r="I10" s="62" t="s">
        <v>13</v>
      </c>
      <c r="K10" s="283">
        <f t="shared" si="1"/>
        <v>0</v>
      </c>
      <c r="L10" s="283">
        <f t="shared" si="2"/>
        <v>0</v>
      </c>
      <c r="M10" s="283">
        <f t="shared" si="3"/>
        <v>0</v>
      </c>
    </row>
    <row r="11" spans="1:14" ht="25" customHeight="1">
      <c r="A11" s="202" t="s">
        <v>2304</v>
      </c>
      <c r="B11" s="191"/>
      <c r="C11" s="191"/>
      <c r="D11" s="191"/>
      <c r="E11" s="192">
        <f t="shared" si="0"/>
        <v>0</v>
      </c>
      <c r="F11" s="191"/>
      <c r="G11" s="17"/>
      <c r="H11" s="132"/>
      <c r="I11" s="63" t="s">
        <v>511</v>
      </c>
      <c r="K11" s="283">
        <f t="shared" si="1"/>
        <v>0</v>
      </c>
      <c r="L11" s="283">
        <f t="shared" ref="L11" si="4">IF(ISNUMBER(B11+C11+D11+E11+F11),0,1)</f>
        <v>0</v>
      </c>
      <c r="M11" s="283">
        <f t="shared" ref="M11" si="5">IF(ISERROR(E11+F11),0,IF(OR(F11="",F11&lt;=E11),0,1))</f>
        <v>0</v>
      </c>
    </row>
    <row r="12" spans="1:14" ht="25" customHeight="1">
      <c r="A12" s="123" t="s">
        <v>55</v>
      </c>
      <c r="B12" s="191"/>
      <c r="C12" s="191"/>
      <c r="D12" s="191"/>
      <c r="E12" s="192">
        <f t="shared" si="0"/>
        <v>0</v>
      </c>
      <c r="F12" s="191"/>
      <c r="G12" s="17"/>
      <c r="H12" s="132"/>
      <c r="I12" s="60"/>
      <c r="K12" s="283">
        <f t="shared" si="1"/>
        <v>0</v>
      </c>
      <c r="L12" s="283">
        <f t="shared" si="2"/>
        <v>0</v>
      </c>
      <c r="M12" s="283">
        <f t="shared" si="3"/>
        <v>0</v>
      </c>
    </row>
    <row r="13" spans="1:14" ht="25" customHeight="1">
      <c r="A13" s="123" t="s">
        <v>498</v>
      </c>
      <c r="B13" s="191"/>
      <c r="C13" s="191"/>
      <c r="D13" s="191"/>
      <c r="E13" s="192">
        <f t="shared" si="0"/>
        <v>0</v>
      </c>
      <c r="F13" s="191"/>
      <c r="G13" s="17"/>
      <c r="H13" s="132"/>
      <c r="I13" s="60"/>
      <c r="K13" s="283">
        <f t="shared" si="1"/>
        <v>0</v>
      </c>
      <c r="L13" s="283">
        <f t="shared" si="2"/>
        <v>0</v>
      </c>
      <c r="M13" s="283">
        <f t="shared" si="3"/>
        <v>0</v>
      </c>
    </row>
    <row r="14" spans="1:14" ht="25" customHeight="1">
      <c r="A14" s="200" t="s">
        <v>2303</v>
      </c>
      <c r="B14" s="192">
        <f>B9+B10+B12+B13</f>
        <v>0</v>
      </c>
      <c r="C14" s="192">
        <f t="shared" ref="C14" si="6">C9+C10+C12+C13</f>
        <v>0</v>
      </c>
      <c r="D14" s="192">
        <f>D9+D10+D12+D13</f>
        <v>0</v>
      </c>
      <c r="E14" s="192">
        <f t="shared" si="0"/>
        <v>0</v>
      </c>
      <c r="F14" s="192">
        <f>F9+F10+F12+F13</f>
        <v>0</v>
      </c>
      <c r="G14" s="17"/>
      <c r="H14" s="132"/>
      <c r="I14" s="60"/>
      <c r="K14" s="362">
        <f t="shared" si="1"/>
        <v>0</v>
      </c>
      <c r="L14" s="362">
        <f t="shared" ref="L14" si="7">IF(ISNUMBER(B14+C14+D14+E14+F14),0,1)</f>
        <v>0</v>
      </c>
      <c r="M14" s="362">
        <f t="shared" ref="M14" si="8">IF(ISERROR(E14+F14),0,IF(OR(F14="",F14&lt;=E14),0,1))</f>
        <v>0</v>
      </c>
    </row>
    <row r="15" spans="1:14" ht="25" customHeight="1">
      <c r="A15" s="200"/>
      <c r="B15" s="193"/>
      <c r="C15" s="193"/>
      <c r="D15" s="193"/>
      <c r="E15" s="193"/>
      <c r="F15" s="193"/>
      <c r="G15" s="305"/>
      <c r="H15" s="132"/>
      <c r="I15" s="60"/>
    </row>
    <row r="16" spans="1:14" ht="25" customHeight="1">
      <c r="A16" s="294" t="s">
        <v>531</v>
      </c>
      <c r="B16" s="341"/>
      <c r="C16" s="205"/>
      <c r="D16" s="205"/>
      <c r="E16" s="205"/>
      <c r="F16" s="205"/>
      <c r="G16" s="121"/>
      <c r="I16" s="60"/>
    </row>
    <row r="17" spans="1:14" ht="25" customHeight="1">
      <c r="A17" s="123" t="s">
        <v>448</v>
      </c>
      <c r="B17" s="191"/>
      <c r="C17" s="191"/>
      <c r="D17" s="191"/>
      <c r="E17" s="192">
        <f>B17+C17+D17</f>
        <v>0</v>
      </c>
      <c r="F17" s="191"/>
      <c r="G17" s="121"/>
      <c r="I17" s="60"/>
      <c r="K17" s="283">
        <f t="shared" ref="K17:K51" si="9">IF(COUNTIF(B17:F17,"&lt;0")&gt;0,1,0)</f>
        <v>0</v>
      </c>
      <c r="L17" s="283">
        <f t="shared" si="2"/>
        <v>0</v>
      </c>
      <c r="M17" s="283">
        <f t="shared" si="3"/>
        <v>0</v>
      </c>
    </row>
    <row r="18" spans="1:14" ht="25" customHeight="1">
      <c r="A18" s="123" t="s">
        <v>320</v>
      </c>
      <c r="B18" s="191"/>
      <c r="C18" s="191"/>
      <c r="D18" s="191"/>
      <c r="E18" s="192">
        <f>B18+C18+D18</f>
        <v>0</v>
      </c>
      <c r="F18" s="191"/>
      <c r="G18" s="17"/>
      <c r="H18" s="67"/>
      <c r="K18" s="283">
        <f t="shared" si="9"/>
        <v>0</v>
      </c>
      <c r="L18" s="283">
        <f t="shared" si="2"/>
        <v>0</v>
      </c>
      <c r="M18" s="283">
        <f t="shared" si="3"/>
        <v>0</v>
      </c>
    </row>
    <row r="19" spans="1:14" ht="25" customHeight="1">
      <c r="A19" s="123" t="s">
        <v>328</v>
      </c>
      <c r="B19" s="191"/>
      <c r="C19" s="191"/>
      <c r="D19" s="191"/>
      <c r="E19" s="192">
        <f>B19+C19+D19</f>
        <v>0</v>
      </c>
      <c r="F19" s="191"/>
      <c r="G19" s="17"/>
      <c r="H19" s="67"/>
      <c r="I19" s="133"/>
      <c r="K19" s="283">
        <f t="shared" si="9"/>
        <v>0</v>
      </c>
      <c r="L19" s="283">
        <f t="shared" si="2"/>
        <v>0</v>
      </c>
      <c r="M19" s="283">
        <f t="shared" si="3"/>
        <v>0</v>
      </c>
    </row>
    <row r="20" spans="1:14" ht="25" customHeight="1">
      <c r="A20" s="200" t="s">
        <v>329</v>
      </c>
      <c r="B20" s="192">
        <f>B17+B18+B19</f>
        <v>0</v>
      </c>
      <c r="C20" s="192">
        <f t="shared" ref="C20" si="10">C17+C18+C19</f>
        <v>0</v>
      </c>
      <c r="D20" s="192">
        <f>D17+D18+D19</f>
        <v>0</v>
      </c>
      <c r="E20" s="192">
        <f>B20+C20+D20</f>
        <v>0</v>
      </c>
      <c r="F20" s="192">
        <f>SUM(F17:F19)</f>
        <v>0</v>
      </c>
      <c r="G20" s="17"/>
      <c r="H20" s="67"/>
      <c r="I20" s="134" t="str">
        <f>IF(ISERROR(F20),"",IF(F20&lt;&gt;0,"Please make sure to complete spreadsheet 17",""))</f>
        <v/>
      </c>
      <c r="K20" s="283">
        <f t="shared" si="9"/>
        <v>0</v>
      </c>
      <c r="L20" s="283">
        <f t="shared" si="2"/>
        <v>0</v>
      </c>
      <c r="M20" s="283">
        <f t="shared" si="3"/>
        <v>0</v>
      </c>
      <c r="N20" s="283">
        <f>IF(ISERROR(E17+E18+E19+E20),0,IF(SUM(E17:E19) = E20,0,1))</f>
        <v>0</v>
      </c>
    </row>
    <row r="21" spans="1:14" ht="25" customHeight="1">
      <c r="A21" s="203"/>
      <c r="B21" s="193"/>
      <c r="C21" s="193"/>
      <c r="D21" s="193"/>
      <c r="E21" s="193"/>
      <c r="F21" s="193"/>
      <c r="G21" s="17"/>
      <c r="H21" s="67"/>
      <c r="I21" s="133"/>
    </row>
    <row r="22" spans="1:14" ht="25" customHeight="1">
      <c r="A22" s="294" t="s">
        <v>331</v>
      </c>
      <c r="B22" s="205"/>
      <c r="C22" s="205"/>
      <c r="D22" s="205"/>
      <c r="E22" s="205"/>
      <c r="F22" s="205"/>
      <c r="G22" s="121"/>
    </row>
    <row r="23" spans="1:14" ht="25" customHeight="1">
      <c r="A23" s="123" t="s">
        <v>4587</v>
      </c>
      <c r="B23" s="191"/>
      <c r="C23" s="191"/>
      <c r="D23" s="191"/>
      <c r="E23" s="192">
        <f t="shared" ref="E23:E28" si="11">B23+C23+D23</f>
        <v>0</v>
      </c>
      <c r="F23" s="191"/>
      <c r="G23" s="17"/>
      <c r="H23" s="67"/>
      <c r="I23" s="134" t="str">
        <f>IF(ISERROR(E23),"",IF(E23&lt;&gt;0,"If total includes UK Gilts, please make sure to complete spreadsheet 16",""))</f>
        <v/>
      </c>
      <c r="K23" s="283">
        <f t="shared" si="9"/>
        <v>0</v>
      </c>
      <c r="L23" s="283">
        <f t="shared" si="2"/>
        <v>0</v>
      </c>
      <c r="M23" s="283">
        <f t="shared" si="3"/>
        <v>0</v>
      </c>
    </row>
    <row r="24" spans="1:14" ht="25" customHeight="1">
      <c r="A24" s="123" t="s">
        <v>59</v>
      </c>
      <c r="B24" s="191"/>
      <c r="C24" s="191"/>
      <c r="D24" s="191"/>
      <c r="E24" s="192">
        <f t="shared" si="11"/>
        <v>0</v>
      </c>
      <c r="F24" s="191"/>
      <c r="G24" s="17"/>
      <c r="H24" s="67"/>
      <c r="I24" s="60"/>
      <c r="K24" s="283">
        <f t="shared" si="9"/>
        <v>0</v>
      </c>
      <c r="L24" s="283">
        <f t="shared" si="2"/>
        <v>0</v>
      </c>
      <c r="M24" s="283">
        <f t="shared" si="3"/>
        <v>0</v>
      </c>
    </row>
    <row r="25" spans="1:14" ht="25" customHeight="1">
      <c r="A25" s="123" t="s">
        <v>497</v>
      </c>
      <c r="B25" s="191"/>
      <c r="C25" s="191"/>
      <c r="D25" s="191"/>
      <c r="E25" s="192">
        <f t="shared" si="11"/>
        <v>0</v>
      </c>
      <c r="F25" s="191"/>
      <c r="G25" s="17"/>
      <c r="H25" s="135"/>
      <c r="I25" s="60"/>
      <c r="K25" s="283">
        <f t="shared" si="9"/>
        <v>0</v>
      </c>
      <c r="L25" s="283">
        <f t="shared" si="2"/>
        <v>0</v>
      </c>
      <c r="M25" s="283">
        <f t="shared" si="3"/>
        <v>0</v>
      </c>
    </row>
    <row r="26" spans="1:14" ht="25" customHeight="1">
      <c r="A26" s="295" t="s">
        <v>502</v>
      </c>
      <c r="B26" s="191"/>
      <c r="C26" s="191"/>
      <c r="D26" s="191"/>
      <c r="E26" s="192">
        <f t="shared" si="11"/>
        <v>0</v>
      </c>
      <c r="F26" s="191"/>
      <c r="G26" s="17"/>
      <c r="H26" s="135"/>
      <c r="I26" s="60"/>
      <c r="K26" s="283">
        <f t="shared" si="9"/>
        <v>0</v>
      </c>
      <c r="L26" s="283">
        <f t="shared" si="2"/>
        <v>0</v>
      </c>
      <c r="M26" s="283">
        <f t="shared" si="3"/>
        <v>0</v>
      </c>
    </row>
    <row r="27" spans="1:14" ht="25" customHeight="1">
      <c r="A27" s="123" t="s">
        <v>56</v>
      </c>
      <c r="B27" s="191"/>
      <c r="C27" s="191"/>
      <c r="D27" s="191"/>
      <c r="E27" s="192">
        <f t="shared" si="11"/>
        <v>0</v>
      </c>
      <c r="F27" s="191"/>
      <c r="G27" s="17"/>
      <c r="H27" s="135"/>
      <c r="I27" s="60"/>
      <c r="K27" s="283">
        <f t="shared" si="9"/>
        <v>0</v>
      </c>
      <c r="L27" s="283">
        <f t="shared" si="2"/>
        <v>0</v>
      </c>
      <c r="M27" s="283">
        <f t="shared" si="3"/>
        <v>0</v>
      </c>
    </row>
    <row r="28" spans="1:14" ht="25" customHeight="1">
      <c r="A28" s="200" t="s">
        <v>330</v>
      </c>
      <c r="B28" s="192">
        <f>B23+B25+B27+B24</f>
        <v>0</v>
      </c>
      <c r="C28" s="192">
        <f>C23+C25+C27+C24</f>
        <v>0</v>
      </c>
      <c r="D28" s="192">
        <f>D23+D25+D27+D24</f>
        <v>0</v>
      </c>
      <c r="E28" s="192">
        <f t="shared" si="11"/>
        <v>0</v>
      </c>
      <c r="F28" s="192">
        <f>F23+F25+F27+F24</f>
        <v>0</v>
      </c>
      <c r="G28" s="17"/>
      <c r="H28" s="67"/>
      <c r="I28" s="134" t="str">
        <f>IF(ISERROR(F28),"",IF(F28&lt;&gt;0,"Please make sure to complete spreadsheet 17",""))</f>
        <v/>
      </c>
      <c r="K28" s="283">
        <f t="shared" si="9"/>
        <v>0</v>
      </c>
      <c r="L28" s="283">
        <f t="shared" si="2"/>
        <v>0</v>
      </c>
      <c r="M28" s="283">
        <f t="shared" si="3"/>
        <v>0</v>
      </c>
      <c r="N28" s="283">
        <f>IF(ISERROR(E23+E24+E25+E26+E27+E28),0,IF(SUM(E23:E27) = E28,0,1))</f>
        <v>0</v>
      </c>
    </row>
    <row r="29" spans="1:14" ht="25" customHeight="1">
      <c r="A29" s="203"/>
      <c r="B29" s="193"/>
      <c r="C29" s="193"/>
      <c r="D29" s="193"/>
      <c r="E29" s="193"/>
      <c r="F29" s="193"/>
      <c r="G29" s="17"/>
      <c r="H29" s="67"/>
      <c r="I29" s="60"/>
    </row>
    <row r="30" spans="1:14" ht="25" customHeight="1">
      <c r="A30" s="294" t="s">
        <v>50</v>
      </c>
      <c r="B30" s="205"/>
      <c r="C30" s="205"/>
      <c r="D30" s="205"/>
      <c r="E30" s="205"/>
      <c r="F30" s="205"/>
      <c r="G30" s="121"/>
    </row>
    <row r="31" spans="1:14" ht="25" customHeight="1">
      <c r="A31" s="123" t="s">
        <v>52</v>
      </c>
      <c r="B31" s="191"/>
      <c r="C31" s="191"/>
      <c r="D31" s="191"/>
      <c r="E31" s="192">
        <f>B31+C31+D31</f>
        <v>0</v>
      </c>
      <c r="F31" s="191"/>
      <c r="G31" s="17"/>
      <c r="H31" s="135"/>
      <c r="K31" s="283">
        <f t="shared" si="9"/>
        <v>0</v>
      </c>
      <c r="L31" s="283">
        <f t="shared" si="2"/>
        <v>0</v>
      </c>
      <c r="M31" s="283">
        <f t="shared" si="3"/>
        <v>0</v>
      </c>
    </row>
    <row r="32" spans="1:14" ht="25" customHeight="1">
      <c r="A32" s="123" t="s">
        <v>53</v>
      </c>
      <c r="B32" s="191"/>
      <c r="C32" s="191"/>
      <c r="D32" s="191"/>
      <c r="E32" s="192">
        <f>B32+C32+D32</f>
        <v>0</v>
      </c>
      <c r="F32" s="191"/>
      <c r="G32" s="17"/>
      <c r="H32" s="135"/>
      <c r="K32" s="283">
        <f t="shared" si="9"/>
        <v>0</v>
      </c>
      <c r="L32" s="283">
        <f t="shared" si="2"/>
        <v>0</v>
      </c>
      <c r="M32" s="283">
        <f t="shared" si="3"/>
        <v>0</v>
      </c>
    </row>
    <row r="33" spans="1:14" ht="25" customHeight="1">
      <c r="A33" s="200" t="s">
        <v>325</v>
      </c>
      <c r="B33" s="192">
        <f>B31+B32</f>
        <v>0</v>
      </c>
      <c r="C33" s="192">
        <f>C31+C32</f>
        <v>0</v>
      </c>
      <c r="D33" s="192">
        <f>D31+D32</f>
        <v>0</v>
      </c>
      <c r="E33" s="192">
        <f>B33+C33+D33</f>
        <v>0</v>
      </c>
      <c r="F33" s="192">
        <f>F31+F32</f>
        <v>0</v>
      </c>
      <c r="G33" s="17"/>
      <c r="H33" s="135"/>
      <c r="I33" s="134" t="str">
        <f>IF(ISERROR(F33),"",IF(F33&lt;&gt;0,"Please make sure to complete spreadsheet 17",""))</f>
        <v/>
      </c>
      <c r="K33" s="283">
        <f t="shared" si="9"/>
        <v>0</v>
      </c>
      <c r="L33" s="283">
        <f t="shared" si="2"/>
        <v>0</v>
      </c>
      <c r="M33" s="283">
        <f t="shared" si="3"/>
        <v>0</v>
      </c>
      <c r="N33" s="283">
        <f>IF(ISERROR(E31+E32+E33),0,IF(SUM(E31:E32) = E33,0,1))</f>
        <v>0</v>
      </c>
    </row>
    <row r="34" spans="1:14" ht="25" customHeight="1">
      <c r="A34" s="200"/>
      <c r="B34" s="193"/>
      <c r="C34" s="193"/>
      <c r="D34" s="193"/>
      <c r="E34" s="193"/>
      <c r="F34" s="193"/>
      <c r="G34" s="17"/>
      <c r="H34" s="135"/>
    </row>
    <row r="35" spans="1:14" ht="25" customHeight="1">
      <c r="A35" s="294" t="s">
        <v>51</v>
      </c>
      <c r="B35" s="191"/>
      <c r="C35" s="191"/>
      <c r="D35" s="191"/>
      <c r="E35" s="192">
        <f>B35+C35+D35</f>
        <v>0</v>
      </c>
      <c r="F35" s="191"/>
      <c r="G35" s="17"/>
      <c r="H35" s="135"/>
      <c r="K35" s="283">
        <f t="shared" si="9"/>
        <v>0</v>
      </c>
      <c r="L35" s="283">
        <f t="shared" si="2"/>
        <v>0</v>
      </c>
      <c r="M35" s="283">
        <f t="shared" si="3"/>
        <v>0</v>
      </c>
    </row>
    <row r="36" spans="1:14" ht="25" customHeight="1">
      <c r="A36" s="294" t="s">
        <v>383</v>
      </c>
      <c r="B36" s="191"/>
      <c r="C36" s="191"/>
      <c r="D36" s="191"/>
      <c r="E36" s="192">
        <f>B36+C36+D36</f>
        <v>0</v>
      </c>
      <c r="F36" s="191"/>
      <c r="G36" s="17"/>
      <c r="H36" s="136"/>
      <c r="I36" s="134" t="str">
        <f>IF(ISERROR(F36),"",IF(F36&lt;&gt;0,"Please make sure to complete spreadsheet 17",""))</f>
        <v/>
      </c>
      <c r="K36" s="283">
        <f t="shared" si="9"/>
        <v>0</v>
      </c>
      <c r="L36" s="283">
        <f t="shared" si="2"/>
        <v>0</v>
      </c>
      <c r="M36" s="283">
        <f t="shared" si="3"/>
        <v>0</v>
      </c>
    </row>
    <row r="37" spans="1:14" ht="25" customHeight="1">
      <c r="A37" s="294" t="s">
        <v>406</v>
      </c>
      <c r="B37" s="191"/>
      <c r="C37" s="191"/>
      <c r="D37" s="191"/>
      <c r="E37" s="192">
        <f>B37+C37+D37</f>
        <v>0</v>
      </c>
      <c r="F37" s="191"/>
      <c r="G37" s="17"/>
      <c r="H37" s="136"/>
      <c r="K37" s="283">
        <f t="shared" si="9"/>
        <v>0</v>
      </c>
      <c r="L37" s="283">
        <f t="shared" si="2"/>
        <v>0</v>
      </c>
      <c r="M37" s="283">
        <f t="shared" si="3"/>
        <v>0</v>
      </c>
    </row>
    <row r="38" spans="1:14" s="38" customFormat="1" ht="25" customHeight="1">
      <c r="A38" s="102"/>
      <c r="B38" s="206"/>
      <c r="C38" s="206"/>
      <c r="D38" s="206"/>
      <c r="E38" s="206"/>
      <c r="F38" s="206"/>
      <c r="G38" s="17"/>
      <c r="H38" s="136"/>
      <c r="I38" s="80"/>
      <c r="K38" s="283"/>
      <c r="L38" s="283"/>
      <c r="M38" s="283"/>
    </row>
    <row r="39" spans="1:14" s="38" customFormat="1" ht="25" customHeight="1">
      <c r="A39" s="293" t="s">
        <v>4533</v>
      </c>
      <c r="B39" s="206"/>
      <c r="C39" s="206"/>
      <c r="D39" s="206"/>
      <c r="E39" s="206"/>
      <c r="F39" s="206"/>
      <c r="G39" s="17"/>
      <c r="H39" s="136"/>
      <c r="I39" s="80"/>
      <c r="K39" s="283"/>
      <c r="L39" s="283"/>
      <c r="M39" s="283"/>
    </row>
    <row r="40" spans="1:14" s="38" customFormat="1" ht="25" customHeight="1">
      <c r="A40" s="296" t="s">
        <v>4530</v>
      </c>
      <c r="B40" s="191"/>
      <c r="C40" s="191"/>
      <c r="D40" s="191"/>
      <c r="E40" s="192">
        <f>B40+C40+D40</f>
        <v>0</v>
      </c>
      <c r="F40" s="191"/>
      <c r="G40" s="17"/>
      <c r="H40" s="136"/>
      <c r="I40" s="80"/>
      <c r="K40" s="283"/>
      <c r="L40" s="283"/>
      <c r="M40" s="283"/>
    </row>
    <row r="41" spans="1:14" s="38" customFormat="1" ht="25" customHeight="1">
      <c r="A41" s="297" t="s">
        <v>4539</v>
      </c>
      <c r="B41" s="191"/>
      <c r="C41" s="191"/>
      <c r="D41" s="191"/>
      <c r="E41" s="192">
        <f>B41+C41+D41</f>
        <v>0</v>
      </c>
      <c r="F41" s="191"/>
      <c r="G41" s="17"/>
      <c r="H41" s="136"/>
      <c r="I41" s="80"/>
      <c r="K41" s="362">
        <f t="shared" si="9"/>
        <v>0</v>
      </c>
      <c r="L41" s="362">
        <f t="shared" si="2"/>
        <v>0</v>
      </c>
      <c r="M41" s="362">
        <f t="shared" si="3"/>
        <v>0</v>
      </c>
    </row>
    <row r="42" spans="1:14" s="38" customFormat="1" ht="25" customHeight="1">
      <c r="A42" s="298" t="s">
        <v>4531</v>
      </c>
      <c r="B42" s="191"/>
      <c r="C42" s="191"/>
      <c r="D42" s="191"/>
      <c r="E42" s="192">
        <f t="shared" ref="E42" si="12">B42+C42+D42</f>
        <v>0</v>
      </c>
      <c r="F42" s="191"/>
      <c r="G42" s="17"/>
      <c r="H42" s="136"/>
      <c r="I42" s="80"/>
      <c r="K42" s="362">
        <f t="shared" si="9"/>
        <v>0</v>
      </c>
      <c r="L42" s="362">
        <f t="shared" si="2"/>
        <v>0</v>
      </c>
      <c r="M42" s="362">
        <f t="shared" si="3"/>
        <v>0</v>
      </c>
    </row>
    <row r="43" spans="1:14" s="38" customFormat="1" ht="25" customHeight="1">
      <c r="A43" s="298" t="s">
        <v>4532</v>
      </c>
      <c r="B43" s="191"/>
      <c r="C43" s="191"/>
      <c r="D43" s="191"/>
      <c r="E43" s="192">
        <f>B43+C43+D43</f>
        <v>0</v>
      </c>
      <c r="F43" s="191"/>
      <c r="G43" s="17"/>
      <c r="H43" s="136"/>
      <c r="I43" s="80"/>
      <c r="K43" s="362">
        <f t="shared" si="9"/>
        <v>0</v>
      </c>
      <c r="L43" s="362">
        <f t="shared" si="2"/>
        <v>0</v>
      </c>
      <c r="M43" s="362">
        <f t="shared" si="3"/>
        <v>0</v>
      </c>
    </row>
    <row r="44" spans="1:14" s="38" customFormat="1" ht="25" customHeight="1">
      <c r="A44" s="296" t="s">
        <v>4537</v>
      </c>
      <c r="B44" s="191"/>
      <c r="C44" s="191"/>
      <c r="D44" s="191"/>
      <c r="E44" s="192">
        <f>B44+C44+D44</f>
        <v>0</v>
      </c>
      <c r="F44" s="191"/>
      <c r="G44" s="17"/>
      <c r="H44" s="136"/>
      <c r="I44" s="80"/>
      <c r="K44" s="362">
        <f t="shared" si="9"/>
        <v>0</v>
      </c>
      <c r="L44" s="362">
        <f t="shared" si="2"/>
        <v>0</v>
      </c>
      <c r="M44" s="362">
        <f t="shared" si="3"/>
        <v>0</v>
      </c>
    </row>
    <row r="45" spans="1:14" s="38" customFormat="1" ht="25" customHeight="1">
      <c r="A45" s="293" t="s">
        <v>4534</v>
      </c>
      <c r="B45" s="192">
        <f>B40+B44</f>
        <v>0</v>
      </c>
      <c r="C45" s="192">
        <f>C40+C44</f>
        <v>0</v>
      </c>
      <c r="D45" s="192">
        <f t="shared" ref="D45" si="13">D40+D44</f>
        <v>0</v>
      </c>
      <c r="E45" s="192">
        <f>B45+C45+D45</f>
        <v>0</v>
      </c>
      <c r="F45" s="192">
        <f>F40+F44</f>
        <v>0</v>
      </c>
      <c r="G45" s="17"/>
      <c r="H45" s="136"/>
      <c r="I45" s="80"/>
      <c r="K45" s="362">
        <f t="shared" ref="K45" si="14">IF(COUNTIF(B45:F45,"&lt;0")&gt;0,1,0)</f>
        <v>0</v>
      </c>
      <c r="L45" s="362">
        <f t="shared" ref="L45" si="15">IF(ISNUMBER(B45+C45+D45+E45+F45),0,1)</f>
        <v>0</v>
      </c>
      <c r="M45" s="362">
        <f t="shared" ref="M45" si="16">IF(ISERROR(E45+F45),0,IF(OR(F45="",F45&lt;=E45),0,1))</f>
        <v>0</v>
      </c>
    </row>
    <row r="46" spans="1:14" s="38" customFormat="1" ht="25" customHeight="1">
      <c r="A46" s="101"/>
      <c r="B46" s="206"/>
      <c r="C46" s="206"/>
      <c r="D46" s="206"/>
      <c r="E46" s="206"/>
      <c r="F46" s="206"/>
      <c r="G46" s="17"/>
      <c r="H46" s="136"/>
      <c r="I46" s="80"/>
      <c r="K46" s="283"/>
      <c r="L46" s="283"/>
      <c r="M46" s="283"/>
    </row>
    <row r="47" spans="1:14" ht="25" customHeight="1">
      <c r="A47" s="293" t="s">
        <v>54</v>
      </c>
      <c r="B47" s="191"/>
      <c r="C47" s="191"/>
      <c r="D47" s="191"/>
      <c r="E47" s="192">
        <f>B47+C47+D47</f>
        <v>0</v>
      </c>
      <c r="F47" s="191"/>
      <c r="G47" s="17"/>
      <c r="H47" s="135"/>
      <c r="K47" s="283">
        <f>IF(COUNTIF(B47:F47,"&lt;0")&gt;0,1,0)</f>
        <v>0</v>
      </c>
      <c r="L47" s="283">
        <f>IF(ISNUMBER(B47+C47+D47+E47+F47),0,1)</f>
        <v>0</v>
      </c>
      <c r="M47" s="283">
        <f>IF(ISERROR(E47+F47),0,IF(OR(F47="",F47&lt;=E47),0,1))</f>
        <v>0</v>
      </c>
    </row>
    <row r="48" spans="1:14" s="38" customFormat="1" ht="25" customHeight="1">
      <c r="A48" s="102"/>
      <c r="B48" s="206"/>
      <c r="C48" s="206"/>
      <c r="D48" s="206"/>
      <c r="E48" s="206"/>
      <c r="F48" s="206"/>
      <c r="G48" s="17"/>
      <c r="H48" s="136"/>
      <c r="I48" s="80"/>
      <c r="K48" s="283"/>
      <c r="L48" s="283"/>
      <c r="M48" s="283"/>
    </row>
    <row r="49" spans="1:13" ht="25" customHeight="1">
      <c r="A49" s="199" t="s">
        <v>509</v>
      </c>
      <c r="B49" s="191"/>
      <c r="C49" s="191"/>
      <c r="D49" s="191"/>
      <c r="E49" s="192">
        <f>B49+C49+D49</f>
        <v>0</v>
      </c>
      <c r="F49" s="191"/>
      <c r="G49" s="17"/>
      <c r="H49" s="136"/>
      <c r="I49" s="38"/>
      <c r="K49" s="283">
        <f t="shared" si="9"/>
        <v>0</v>
      </c>
      <c r="L49" s="283">
        <f t="shared" si="2"/>
        <v>0</v>
      </c>
      <c r="M49" s="283">
        <f t="shared" si="3"/>
        <v>0</v>
      </c>
    </row>
    <row r="50" spans="1:13" ht="25" customHeight="1">
      <c r="A50" s="138"/>
      <c r="B50" s="193"/>
      <c r="C50" s="193"/>
      <c r="D50" s="193"/>
      <c r="E50" s="193"/>
      <c r="F50" s="193"/>
      <c r="G50" s="17"/>
      <c r="H50" s="135"/>
    </row>
    <row r="51" spans="1:13" ht="25" customHeight="1">
      <c r="A51" s="98" t="s">
        <v>60</v>
      </c>
      <c r="B51" s="192">
        <f>B5+B14+B20+B28+B33+B35+B36+B37+B45+B47+B49</f>
        <v>0</v>
      </c>
      <c r="C51" s="192">
        <f>C5+C14+C20+C28+C33+C35+C36+C37+C45+C47+C49</f>
        <v>0</v>
      </c>
      <c r="D51" s="192">
        <f>D5+D14+D20+D28+D33+D35+D36+D37+D45+D47+D49</f>
        <v>0</v>
      </c>
      <c r="E51" s="192">
        <f>B51+C51+D51</f>
        <v>0</v>
      </c>
      <c r="F51" s="192">
        <f>F5+F14+F20+F28+F33+F35+F36+F37+F45+F47+F49</f>
        <v>0</v>
      </c>
      <c r="G51" s="17"/>
      <c r="H51" s="135"/>
      <c r="K51" s="283">
        <f t="shared" si="9"/>
        <v>0</v>
      </c>
      <c r="L51" s="283">
        <f t="shared" si="2"/>
        <v>0</v>
      </c>
      <c r="M51" s="283">
        <f t="shared" si="3"/>
        <v>0</v>
      </c>
    </row>
    <row r="52" spans="1:13" s="38" customFormat="1" ht="25" customHeight="1" thickBot="1">
      <c r="A52" s="127"/>
      <c r="B52" s="94"/>
      <c r="C52" s="94"/>
      <c r="D52" s="94"/>
      <c r="E52" s="94"/>
      <c r="F52" s="94"/>
      <c r="G52" s="60"/>
      <c r="H52" s="135"/>
    </row>
    <row r="53" spans="1:13" s="38" customFormat="1" ht="25" customHeight="1">
      <c r="A53" s="423" t="s">
        <v>469</v>
      </c>
      <c r="B53" s="424"/>
      <c r="C53" s="424"/>
      <c r="D53" s="424"/>
      <c r="E53" s="424"/>
      <c r="F53" s="424"/>
      <c r="G53" s="425"/>
      <c r="H53" s="135"/>
    </row>
    <row r="54" spans="1:13" s="38" customFormat="1" ht="23.5" customHeight="1" thickBot="1">
      <c r="A54" s="426" t="s">
        <v>5570</v>
      </c>
      <c r="B54" s="427"/>
      <c r="C54" s="427"/>
      <c r="D54" s="427"/>
      <c r="E54" s="427"/>
      <c r="F54" s="427"/>
      <c r="G54" s="428"/>
      <c r="H54" s="135"/>
    </row>
    <row r="55" spans="1:13" s="38" customFormat="1" ht="25" customHeight="1">
      <c r="A55" s="127"/>
      <c r="B55" s="94"/>
      <c r="C55" s="94"/>
      <c r="D55" s="94"/>
      <c r="E55" s="94"/>
      <c r="F55" s="94"/>
      <c r="G55" s="60"/>
      <c r="H55" s="135"/>
    </row>
    <row r="56" spans="1:13" s="38" customFormat="1" ht="25" customHeight="1">
      <c r="A56" s="87" t="s">
        <v>4501</v>
      </c>
      <c r="B56" s="21" t="s">
        <v>67</v>
      </c>
      <c r="C56" s="94"/>
      <c r="D56" s="94"/>
      <c r="E56" s="94"/>
      <c r="F56" s="94"/>
      <c r="G56" s="60"/>
      <c r="H56" s="135"/>
    </row>
    <row r="57" spans="1:13" s="38" customFormat="1" ht="24.65" customHeight="1">
      <c r="A57" s="288"/>
      <c r="B57" s="76"/>
      <c r="C57" s="94"/>
      <c r="D57" s="94"/>
      <c r="E57" s="94"/>
      <c r="F57" s="94"/>
      <c r="G57" s="60"/>
      <c r="H57" s="135"/>
    </row>
    <row r="58" spans="1:13" s="38" customFormat="1" ht="24.65" customHeight="1">
      <c r="A58" s="429" t="s">
        <v>470</v>
      </c>
      <c r="B58" s="429"/>
      <c r="C58" s="429"/>
      <c r="D58" s="429"/>
      <c r="E58" s="429"/>
      <c r="F58" s="429"/>
      <c r="G58" s="429"/>
      <c r="H58" s="135"/>
    </row>
    <row r="59" spans="1:13" s="38" customFormat="1" ht="25" customHeight="1">
      <c r="A59" s="396" t="str">
        <f>IF(SUM(L9:L51)&gt;0,"Please make sure you've only entered numbers into the table","")</f>
        <v/>
      </c>
      <c r="B59" s="397"/>
      <c r="C59" s="397"/>
      <c r="D59" s="397"/>
      <c r="E59" s="397"/>
      <c r="F59" s="397"/>
      <c r="G59" s="398"/>
      <c r="H59" s="135"/>
    </row>
    <row r="60" spans="1:13" s="38" customFormat="1" ht="25" customHeight="1">
      <c r="A60" s="399" t="str">
        <f>IF(SUM(M9:M51)&gt;0,"Value of overseas assets exceeds total – please check (valid only where negative figures are included in the total)","")</f>
        <v/>
      </c>
      <c r="B60" s="400"/>
      <c r="C60" s="400"/>
      <c r="D60" s="400"/>
      <c r="E60" s="400"/>
      <c r="F60" s="400"/>
      <c r="G60" s="401"/>
      <c r="H60" s="135"/>
    </row>
    <row r="61" spans="1:13" s="38" customFormat="1" ht="25" customHeight="1">
      <c r="A61" s="402" t="str">
        <f>IF(SUM(K9:K51)&gt;0, "You have entered a negative figure – please check that you are reporting gross, not net (except in cases of short selling); please report liabilities separately on spreadsheet 12","")</f>
        <v/>
      </c>
      <c r="B61" s="403"/>
      <c r="C61" s="403"/>
      <c r="D61" s="403"/>
      <c r="E61" s="403"/>
      <c r="F61" s="403"/>
      <c r="G61" s="404"/>
      <c r="H61" s="135"/>
    </row>
    <row r="62" spans="1:13" s="38" customFormat="1" ht="25" customHeight="1">
      <c r="A62" s="333" t="s">
        <v>441</v>
      </c>
      <c r="B62" s="76"/>
      <c r="C62" s="94"/>
      <c r="D62" s="94"/>
      <c r="E62" s="94"/>
      <c r="F62" s="94"/>
      <c r="G62" s="60"/>
      <c r="H62" s="135"/>
    </row>
    <row r="63" spans="1:13" s="38" customFormat="1" ht="25" customHeight="1">
      <c r="A63" s="289" t="s">
        <v>471</v>
      </c>
      <c r="B63" s="76"/>
      <c r="C63" s="94"/>
      <c r="D63" s="94"/>
      <c r="E63" s="94"/>
      <c r="F63" s="94"/>
      <c r="G63" s="60"/>
      <c r="H63" s="135"/>
    </row>
    <row r="64" spans="1:13" ht="25" customHeight="1">
      <c r="A64" s="287" t="s">
        <v>434</v>
      </c>
      <c r="B64" s="76"/>
      <c r="H64" s="76"/>
    </row>
    <row r="65" spans="1:8" ht="25" customHeight="1">
      <c r="A65" s="287"/>
      <c r="B65" s="76"/>
      <c r="H65" s="76"/>
    </row>
    <row r="66" spans="1:8" ht="25" customHeight="1">
      <c r="A66" s="406" t="s">
        <v>316</v>
      </c>
      <c r="B66" s="406"/>
      <c r="C66" s="406"/>
      <c r="D66" s="406"/>
      <c r="E66" s="406"/>
      <c r="F66" s="406"/>
      <c r="G66" s="406"/>
      <c r="H66" s="76"/>
    </row>
    <row r="67" spans="1:8" ht="71.5" customHeight="1">
      <c r="A67" s="393" t="s">
        <v>4588</v>
      </c>
      <c r="B67" s="393"/>
      <c r="C67" s="393"/>
      <c r="D67" s="393"/>
      <c r="E67" s="393"/>
      <c r="F67" s="393"/>
      <c r="G67" s="274"/>
      <c r="H67" s="76"/>
    </row>
    <row r="68" spans="1:8" ht="91.75" customHeight="1">
      <c r="A68" s="393" t="s">
        <v>4589</v>
      </c>
      <c r="B68" s="393"/>
      <c r="C68" s="393"/>
      <c r="D68" s="393"/>
      <c r="E68" s="393"/>
      <c r="F68" s="393"/>
      <c r="G68" s="274"/>
      <c r="H68" s="76"/>
    </row>
    <row r="69" spans="1:8" ht="40.4" customHeight="1">
      <c r="A69" s="393" t="s">
        <v>5571</v>
      </c>
      <c r="B69" s="393"/>
      <c r="C69" s="393"/>
      <c r="D69" s="393"/>
      <c r="E69" s="393"/>
      <c r="F69" s="393"/>
      <c r="G69" s="278"/>
      <c r="H69" s="76"/>
    </row>
    <row r="70" spans="1:8" ht="23.5" customHeight="1">
      <c r="A70" s="393" t="s">
        <v>543</v>
      </c>
      <c r="B70" s="393"/>
      <c r="C70" s="393"/>
      <c r="D70" s="393"/>
      <c r="E70" s="393"/>
      <c r="F70" s="393"/>
      <c r="G70" s="273"/>
      <c r="H70" s="76"/>
    </row>
    <row r="71" spans="1:8" ht="19.75" customHeight="1">
      <c r="A71" s="393" t="s">
        <v>4521</v>
      </c>
      <c r="B71" s="393"/>
      <c r="C71" s="393"/>
      <c r="D71" s="393"/>
      <c r="E71" s="393"/>
      <c r="F71" s="393"/>
      <c r="G71" s="273"/>
      <c r="H71" s="76"/>
    </row>
    <row r="72" spans="1:8" ht="80.5" customHeight="1">
      <c r="A72" s="393" t="s">
        <v>2346</v>
      </c>
      <c r="B72" s="393"/>
      <c r="C72" s="393"/>
      <c r="D72" s="393"/>
      <c r="E72" s="393"/>
      <c r="F72" s="393"/>
      <c r="G72" s="307"/>
      <c r="H72" s="76"/>
    </row>
    <row r="73" spans="1:8" ht="19.75" customHeight="1">
      <c r="A73" s="437" t="s">
        <v>2347</v>
      </c>
      <c r="B73" s="437"/>
      <c r="C73" s="437"/>
      <c r="D73" s="437"/>
      <c r="E73" s="437"/>
      <c r="F73" s="437"/>
      <c r="G73" s="307"/>
      <c r="H73" s="76"/>
    </row>
    <row r="74" spans="1:8" ht="40.75" customHeight="1">
      <c r="A74" s="437" t="s">
        <v>2348</v>
      </c>
      <c r="B74" s="437"/>
      <c r="C74" s="437"/>
      <c r="D74" s="437"/>
      <c r="E74" s="437"/>
      <c r="F74" s="437"/>
      <c r="G74" s="307"/>
      <c r="H74" s="76"/>
    </row>
    <row r="75" spans="1:8" ht="24.65" customHeight="1">
      <c r="A75" s="414" t="s">
        <v>4541</v>
      </c>
      <c r="B75" s="414"/>
      <c r="C75" s="414"/>
      <c r="D75" s="414"/>
      <c r="E75" s="414"/>
      <c r="F75" s="414"/>
      <c r="G75" s="307"/>
      <c r="H75" s="76"/>
    </row>
    <row r="76" spans="1:8" ht="22.75" customHeight="1">
      <c r="A76" s="393" t="s">
        <v>4591</v>
      </c>
      <c r="B76" s="393"/>
      <c r="C76" s="393"/>
      <c r="D76" s="393"/>
      <c r="E76" s="393"/>
      <c r="F76" s="393"/>
      <c r="G76" s="277"/>
      <c r="H76" s="76"/>
    </row>
    <row r="77" spans="1:8" ht="24.65" customHeight="1">
      <c r="A77" s="439" t="s">
        <v>5611</v>
      </c>
      <c r="B77" s="439"/>
      <c r="C77" s="439"/>
      <c r="D77" s="439"/>
      <c r="E77" s="439"/>
      <c r="F77" s="439"/>
      <c r="G77" s="277"/>
      <c r="H77" s="76"/>
    </row>
    <row r="78" spans="1:8" ht="60" customHeight="1">
      <c r="A78" s="393" t="s">
        <v>5572</v>
      </c>
      <c r="B78" s="393"/>
      <c r="C78" s="393"/>
      <c r="D78" s="393"/>
      <c r="E78" s="393"/>
      <c r="F78" s="393"/>
      <c r="G78" s="274"/>
    </row>
    <row r="79" spans="1:8" ht="24" customHeight="1">
      <c r="A79" s="282"/>
      <c r="B79" s="282"/>
      <c r="C79" s="282"/>
      <c r="D79" s="282"/>
      <c r="E79" s="282"/>
      <c r="F79" s="282"/>
      <c r="G79" s="281"/>
      <c r="H79" s="277"/>
    </row>
    <row r="80" spans="1:8" ht="25" customHeight="1">
      <c r="A80" s="276" t="s">
        <v>19</v>
      </c>
      <c r="B80" s="276"/>
      <c r="C80" s="276"/>
      <c r="D80" s="276"/>
      <c r="E80" s="276"/>
      <c r="F80" s="276"/>
      <c r="G80" s="281"/>
    </row>
    <row r="81" spans="1:7" ht="25" customHeight="1">
      <c r="A81" s="393" t="s">
        <v>4576</v>
      </c>
      <c r="B81" s="393"/>
      <c r="C81" s="393"/>
      <c r="D81" s="393"/>
      <c r="E81" s="393"/>
      <c r="F81" s="393"/>
      <c r="G81" s="281"/>
    </row>
    <row r="82" spans="1:7" ht="20.149999999999999" customHeight="1">
      <c r="A82" s="393" t="s">
        <v>5573</v>
      </c>
      <c r="B82" s="393"/>
      <c r="C82" s="393"/>
      <c r="D82" s="393"/>
      <c r="E82" s="393"/>
      <c r="F82" s="393"/>
      <c r="G82" s="274"/>
    </row>
    <row r="83" spans="1:7" ht="42" customHeight="1">
      <c r="A83" s="393" t="s">
        <v>5598</v>
      </c>
      <c r="B83" s="393"/>
      <c r="C83" s="393"/>
      <c r="D83" s="393"/>
      <c r="E83" s="393"/>
      <c r="F83" s="393"/>
      <c r="G83" s="274"/>
    </row>
    <row r="84" spans="1:7" ht="23.5" customHeight="1">
      <c r="A84" s="440" t="s">
        <v>544</v>
      </c>
      <c r="B84" s="440"/>
      <c r="C84" s="440"/>
      <c r="D84" s="440"/>
      <c r="E84" s="440"/>
      <c r="F84" s="440"/>
      <c r="G84" s="274"/>
    </row>
    <row r="85" spans="1:7" ht="80.5" customHeight="1">
      <c r="A85" s="393" t="s">
        <v>5593</v>
      </c>
      <c r="B85" s="393"/>
      <c r="C85" s="393"/>
      <c r="D85" s="393"/>
      <c r="E85" s="393"/>
      <c r="F85" s="393"/>
      <c r="G85" s="278"/>
    </row>
    <row r="86" spans="1:7" ht="40.4" customHeight="1">
      <c r="A86" s="393" t="s">
        <v>507</v>
      </c>
      <c r="B86" s="393"/>
      <c r="C86" s="393"/>
      <c r="D86" s="393"/>
      <c r="E86" s="393"/>
      <c r="F86" s="393"/>
      <c r="G86" s="274"/>
    </row>
    <row r="87" spans="1:7" ht="24" customHeight="1">
      <c r="A87" s="393" t="s">
        <v>5539</v>
      </c>
      <c r="B87" s="393"/>
      <c r="C87" s="393"/>
      <c r="D87" s="393"/>
      <c r="E87" s="393"/>
      <c r="F87" s="393"/>
      <c r="G87" s="139"/>
    </row>
    <row r="88" spans="1:7" s="354" customFormat="1" ht="24" customHeight="1">
      <c r="A88" s="353"/>
      <c r="B88" s="353"/>
      <c r="C88" s="353"/>
      <c r="D88" s="353"/>
      <c r="E88" s="353"/>
      <c r="F88" s="353"/>
      <c r="G88" s="139"/>
    </row>
    <row r="89" spans="1:7" ht="25" customHeight="1">
      <c r="A89" s="276" t="s">
        <v>419</v>
      </c>
      <c r="B89" s="276"/>
      <c r="C89" s="276"/>
      <c r="D89" s="276"/>
      <c r="E89" s="276"/>
      <c r="F89" s="276"/>
      <c r="G89" s="281"/>
    </row>
    <row r="90" spans="1:7" ht="25" customHeight="1">
      <c r="A90" s="280" t="s">
        <v>5574</v>
      </c>
      <c r="B90" s="280"/>
      <c r="C90" s="280"/>
      <c r="D90" s="280"/>
      <c r="E90" s="280"/>
      <c r="F90" s="280"/>
      <c r="G90" s="140"/>
    </row>
    <row r="91" spans="1:7" ht="20.149999999999999" customHeight="1">
      <c r="A91" s="248" t="s">
        <v>4516</v>
      </c>
      <c r="B91" s="278"/>
      <c r="C91" s="278"/>
      <c r="D91" s="278"/>
      <c r="E91" s="278"/>
      <c r="F91" s="278"/>
    </row>
    <row r="92" spans="1:7" ht="20.149999999999999" customHeight="1">
      <c r="A92" s="248" t="s">
        <v>4683</v>
      </c>
      <c r="B92" s="278"/>
      <c r="C92" s="278"/>
      <c r="D92" s="278"/>
      <c r="E92" s="278"/>
      <c r="F92" s="278"/>
    </row>
    <row r="93" spans="1:7" ht="43.75" customHeight="1">
      <c r="A93" s="439" t="s">
        <v>4684</v>
      </c>
      <c r="B93" s="439"/>
      <c r="C93" s="439"/>
      <c r="D93" s="439"/>
      <c r="E93" s="439"/>
      <c r="F93" s="439"/>
    </row>
    <row r="94" spans="1:7" s="67" customFormat="1" ht="40" customHeight="1">
      <c r="A94" s="439" t="s">
        <v>4590</v>
      </c>
      <c r="B94" s="439"/>
      <c r="C94" s="439"/>
      <c r="D94" s="439"/>
      <c r="E94" s="439"/>
      <c r="F94" s="439"/>
    </row>
    <row r="95" spans="1:7" ht="20.149999999999999" customHeight="1">
      <c r="A95" s="393" t="s">
        <v>4685</v>
      </c>
      <c r="B95" s="393"/>
      <c r="C95" s="393"/>
      <c r="D95" s="393"/>
      <c r="E95" s="393"/>
      <c r="F95" s="393"/>
    </row>
    <row r="96" spans="1:7" ht="25" customHeight="1">
      <c r="A96" s="280" t="s">
        <v>336</v>
      </c>
      <c r="B96" s="282"/>
      <c r="C96" s="282"/>
      <c r="D96" s="282"/>
      <c r="E96" s="282"/>
      <c r="F96" s="282"/>
    </row>
    <row r="97" spans="1:6" ht="40" customHeight="1">
      <c r="A97" s="439" t="s">
        <v>4686</v>
      </c>
      <c r="B97" s="439"/>
      <c r="C97" s="439"/>
      <c r="D97" s="439"/>
      <c r="E97" s="439"/>
      <c r="F97" s="439"/>
    </row>
    <row r="98" spans="1:6" ht="39" customHeight="1">
      <c r="A98" s="439" t="s">
        <v>9005</v>
      </c>
      <c r="B98" s="439"/>
      <c r="C98" s="439"/>
      <c r="D98" s="439"/>
      <c r="E98" s="439"/>
      <c r="F98" s="439"/>
    </row>
  </sheetData>
  <sheetProtection algorithmName="SHA-512" hashValue="36tMRACUb/ck2eyMQCQ1UXC8zUe8/Fclf3EFq15TCZSiUiRIQPiifa9awkZwfi0V6Jiki2pPBhYBV+ZfOqcJGw==" saltValue="qN9rQLYW8VthwdVu1RWZ1g==" spinCount="100000" sheet="1" formatColumns="0" formatRows="0"/>
  <mergeCells count="33">
    <mergeCell ref="A98:F98"/>
    <mergeCell ref="K1:N1"/>
    <mergeCell ref="A2:G2"/>
    <mergeCell ref="A66:G66"/>
    <mergeCell ref="A69:F69"/>
    <mergeCell ref="A71:F71"/>
    <mergeCell ref="A67:F67"/>
    <mergeCell ref="A53:G53"/>
    <mergeCell ref="A54:G54"/>
    <mergeCell ref="A59:G59"/>
    <mergeCell ref="A60:G60"/>
    <mergeCell ref="A61:G61"/>
    <mergeCell ref="A58:G58"/>
    <mergeCell ref="A70:F70"/>
    <mergeCell ref="A68:F68"/>
    <mergeCell ref="A72:F72"/>
    <mergeCell ref="A75:F75"/>
    <mergeCell ref="A76:F76"/>
    <mergeCell ref="A73:F73"/>
    <mergeCell ref="A74:F74"/>
    <mergeCell ref="A87:F87"/>
    <mergeCell ref="A77:F77"/>
    <mergeCell ref="A82:F82"/>
    <mergeCell ref="A97:F97"/>
    <mergeCell ref="A78:F78"/>
    <mergeCell ref="A85:F85"/>
    <mergeCell ref="A95:F95"/>
    <mergeCell ref="A81:F81"/>
    <mergeCell ref="A86:F86"/>
    <mergeCell ref="A93:F93"/>
    <mergeCell ref="A83:F83"/>
    <mergeCell ref="A94:F94"/>
    <mergeCell ref="A84:F84"/>
  </mergeCells>
  <dataValidations count="1">
    <dataValidation type="list" allowBlank="1" showInputMessage="1" showErrorMessage="1" sqref="B56" xr:uid="{00000000-0002-0000-0D00-000000000000}">
      <formula1>"YES,NO"</formula1>
    </dataValidation>
  </dataValidations>
  <hyperlinks>
    <hyperlink ref="A64" location="Review!A1" display="Review all section entries" xr:uid="{00000000-0004-0000-0D00-000000000000}"/>
    <hyperlink ref="A62" location="'12. Liabilities'!A1" display="Next section: Liabilities" xr:uid="{00000000-0004-0000-0D00-000001000000}"/>
    <hyperlink ref="A63" location="'Table of contents'!A1" display="Table of contents" xr:uid="{00000000-0004-0000-0D00-000002000000}"/>
  </hyperlinks>
  <pageMargins left="0.70866141732283472" right="0.70866141732283472" top="0.74803149606299213" bottom="0.74803149606299213" header="0.31496062992125984" footer="0.31496062992125984"/>
  <pageSetup paperSize="8" scale="68" orientation="landscape" r:id="rId1"/>
  <rowBreaks count="2" manualBreakCount="2">
    <brk id="37" max="16383" man="1"/>
    <brk id="73" max="9"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C000"/>
  </sheetPr>
  <dimension ref="A1:M55"/>
  <sheetViews>
    <sheetView showGridLines="0" zoomScaleNormal="100" workbookViewId="0"/>
  </sheetViews>
  <sheetFormatPr defaultColWidth="8.81640625" defaultRowHeight="25" customHeight="1"/>
  <cols>
    <col min="1" max="1" width="61.81640625" style="283" customWidth="1"/>
    <col min="2" max="5" width="14.453125" style="283" customWidth="1"/>
    <col min="6" max="6" width="19.54296875" style="283" customWidth="1"/>
    <col min="7" max="7" width="33.81640625" style="283" customWidth="1"/>
    <col min="8" max="8" width="9.81640625" style="283" customWidth="1"/>
    <col min="9" max="9" width="49.1796875" style="283" customWidth="1"/>
    <col min="10" max="10" width="8.81640625" style="283" customWidth="1"/>
    <col min="11" max="11" width="9" style="283" hidden="1" customWidth="1"/>
    <col min="12" max="12" width="12.54296875" style="283" hidden="1" customWidth="1"/>
    <col min="13" max="13" width="8.453125" style="283" hidden="1" customWidth="1"/>
    <col min="14" max="16384" width="8.81640625" style="283"/>
  </cols>
  <sheetData>
    <row r="1" spans="1:13" ht="25" customHeight="1">
      <c r="A1" s="141" t="s">
        <v>395</v>
      </c>
      <c r="B1" s="141"/>
      <c r="C1" s="141"/>
      <c r="D1" s="37"/>
      <c r="E1" s="141"/>
      <c r="F1" s="141"/>
      <c r="G1" s="141"/>
      <c r="K1" s="410" t="s">
        <v>4552</v>
      </c>
      <c r="L1" s="410"/>
      <c r="M1" s="410"/>
    </row>
    <row r="2" spans="1:13" ht="25" customHeight="1">
      <c r="A2" s="444" t="s">
        <v>5569</v>
      </c>
      <c r="B2" s="444"/>
      <c r="C2" s="444"/>
      <c r="D2" s="444"/>
      <c r="E2" s="444"/>
      <c r="F2" s="444"/>
      <c r="G2" s="444"/>
    </row>
    <row r="3" spans="1:13" ht="25" customHeight="1">
      <c r="A3" s="445" t="str">
        <f>"Pension liabilities (as at the end of "&amp;""&amp;'1. Reporting information'!B5&amp;" "&amp;'1. Reporting information'!C5&amp;")"</f>
        <v>Pension liabilities (as at the end of Quarter 3 2021)</v>
      </c>
      <c r="B3" s="445"/>
      <c r="C3" s="445"/>
      <c r="D3" s="445"/>
      <c r="E3" s="445"/>
      <c r="F3" s="446"/>
      <c r="G3" s="446"/>
    </row>
    <row r="4" spans="1:13" ht="84" customHeight="1">
      <c r="A4" s="69"/>
      <c r="B4" s="70" t="s">
        <v>0</v>
      </c>
      <c r="C4" s="70" t="s">
        <v>1</v>
      </c>
      <c r="D4" s="70" t="s">
        <v>17</v>
      </c>
      <c r="E4" s="71" t="s">
        <v>4</v>
      </c>
      <c r="F4" s="70" t="s">
        <v>4522</v>
      </c>
      <c r="G4" s="72" t="s">
        <v>48</v>
      </c>
      <c r="H4" s="55"/>
      <c r="I4" s="56" t="s">
        <v>11</v>
      </c>
      <c r="K4" s="57" t="s">
        <v>459</v>
      </c>
      <c r="L4" s="57" t="s">
        <v>460</v>
      </c>
      <c r="M4" s="57" t="s">
        <v>465</v>
      </c>
    </row>
    <row r="5" spans="1:13" ht="25" customHeight="1">
      <c r="A5" s="69"/>
      <c r="B5" s="70" t="s">
        <v>322</v>
      </c>
      <c r="C5" s="70" t="s">
        <v>322</v>
      </c>
      <c r="D5" s="70" t="s">
        <v>322</v>
      </c>
      <c r="E5" s="70" t="s">
        <v>322</v>
      </c>
      <c r="F5" s="98" t="s">
        <v>558</v>
      </c>
      <c r="G5" s="72"/>
      <c r="H5" s="55"/>
      <c r="I5" s="61" t="s">
        <v>12</v>
      </c>
    </row>
    <row r="6" spans="1:13" ht="25" customHeight="1">
      <c r="A6" s="73" t="s">
        <v>2307</v>
      </c>
      <c r="B6" s="182"/>
      <c r="C6" s="194"/>
      <c r="D6" s="182"/>
      <c r="E6" s="181">
        <f>B6+D6</f>
        <v>0</v>
      </c>
      <c r="F6" s="121"/>
      <c r="G6" s="17"/>
      <c r="H6" s="60"/>
      <c r="I6" s="62" t="s">
        <v>13</v>
      </c>
      <c r="K6" s="283">
        <f>IF(COUNTIF(B6:D6,"&lt;0")&gt;0,1,0)</f>
        <v>0</v>
      </c>
      <c r="L6" s="283">
        <f>IF(ISNUMBER(B6+C6+D6+E6),0,1)</f>
        <v>0</v>
      </c>
    </row>
    <row r="7" spans="1:13" ht="25" customHeight="1">
      <c r="A7" s="142"/>
      <c r="B7" s="120"/>
      <c r="C7" s="120"/>
      <c r="D7" s="120"/>
      <c r="E7" s="143"/>
      <c r="F7" s="143"/>
      <c r="G7" s="144"/>
      <c r="I7" s="63" t="s">
        <v>511</v>
      </c>
    </row>
    <row r="8" spans="1:13" ht="25" customHeight="1">
      <c r="A8" s="446" t="str">
        <f>"Other liabilities (as at the end of "&amp;""&amp;'1. Reporting information'!B5&amp;" "&amp;'1. Reporting information'!C5&amp;")"</f>
        <v>Other liabilities (as at the end of Quarter 3 2021)</v>
      </c>
      <c r="B8" s="446"/>
      <c r="C8" s="446"/>
      <c r="D8" s="446"/>
      <c r="E8" s="446"/>
      <c r="F8" s="446"/>
      <c r="G8" s="446"/>
    </row>
    <row r="9" spans="1:13" ht="76.75" customHeight="1">
      <c r="A9" s="69"/>
      <c r="B9" s="70" t="s">
        <v>0</v>
      </c>
      <c r="C9" s="70" t="s">
        <v>1</v>
      </c>
      <c r="D9" s="70" t="s">
        <v>17</v>
      </c>
      <c r="E9" s="71" t="s">
        <v>4</v>
      </c>
      <c r="F9" s="72" t="s">
        <v>491</v>
      </c>
      <c r="G9" s="72" t="s">
        <v>48</v>
      </c>
      <c r="H9" s="130"/>
    </row>
    <row r="10" spans="1:13" ht="25" customHeight="1">
      <c r="A10" s="69"/>
      <c r="B10" s="70" t="s">
        <v>322</v>
      </c>
      <c r="C10" s="70" t="s">
        <v>322</v>
      </c>
      <c r="D10" s="70" t="s">
        <v>322</v>
      </c>
      <c r="E10" s="70" t="s">
        <v>322</v>
      </c>
      <c r="F10" s="70" t="s">
        <v>322</v>
      </c>
      <c r="G10" s="72"/>
      <c r="H10" s="130"/>
    </row>
    <row r="11" spans="1:13" ht="25" customHeight="1">
      <c r="A11" s="52" t="s">
        <v>4559</v>
      </c>
      <c r="B11" s="70"/>
      <c r="C11" s="70"/>
      <c r="D11" s="70"/>
      <c r="E11" s="70"/>
      <c r="F11" s="70"/>
      <c r="G11" s="72"/>
      <c r="H11" s="130"/>
    </row>
    <row r="12" spans="1:13" ht="25" customHeight="1">
      <c r="A12" s="77" t="s">
        <v>389</v>
      </c>
      <c r="B12" s="182"/>
      <c r="C12" s="182"/>
      <c r="D12" s="182"/>
      <c r="E12" s="181">
        <f>B12+C12+D12</f>
        <v>0</v>
      </c>
      <c r="F12" s="182"/>
      <c r="G12" s="17"/>
      <c r="H12" s="132"/>
      <c r="K12" s="283">
        <f>IF(COUNTIF(B12:F12,"&lt;0")&gt;0,1,0)</f>
        <v>0</v>
      </c>
      <c r="L12" s="283">
        <f>IF(ISNUMBER(B12+C12+D12+E12+F12),0,1)</f>
        <v>0</v>
      </c>
      <c r="M12" s="283">
        <f>IF(ISERROR(E12+F12),0,IF(OR(F12="",F12&lt;=E12),0,1))</f>
        <v>0</v>
      </c>
    </row>
    <row r="13" spans="1:13" ht="25" customHeight="1">
      <c r="A13" s="131" t="s">
        <v>343</v>
      </c>
      <c r="B13" s="182"/>
      <c r="C13" s="182"/>
      <c r="D13" s="182"/>
      <c r="E13" s="181">
        <f>B13+C13+D13</f>
        <v>0</v>
      </c>
      <c r="F13" s="182"/>
      <c r="G13" s="17"/>
      <c r="H13" s="132"/>
      <c r="K13" s="283">
        <f t="shared" ref="K13" si="0">IF(COUNTIF(B13:F13,"&lt;0")&gt;0,1,0)</f>
        <v>0</v>
      </c>
      <c r="L13" s="283">
        <f t="shared" ref="L13" si="1">IF(ISNUMBER(B13+C13+D13+E13+F13),0,1)</f>
        <v>0</v>
      </c>
      <c r="M13" s="283">
        <f t="shared" ref="M13" si="2">IF(ISERROR(E13+F13),0,IF(OR(F13="",F13&lt;=E13),0,1))</f>
        <v>0</v>
      </c>
    </row>
    <row r="14" spans="1:13" ht="25" customHeight="1">
      <c r="A14" s="145"/>
      <c r="B14" s="184"/>
      <c r="C14" s="184"/>
      <c r="D14" s="184"/>
      <c r="E14" s="184"/>
      <c r="F14" s="184"/>
      <c r="G14" s="17"/>
      <c r="H14" s="106"/>
    </row>
    <row r="15" spans="1:13" ht="25" customHeight="1">
      <c r="A15" s="137" t="s">
        <v>4535</v>
      </c>
      <c r="B15" s="206"/>
      <c r="C15" s="206"/>
      <c r="D15" s="206"/>
      <c r="E15" s="206"/>
      <c r="F15" s="206"/>
      <c r="G15" s="17"/>
      <c r="H15" s="106"/>
    </row>
    <row r="16" spans="1:13" ht="25" customHeight="1">
      <c r="A16" s="269" t="s">
        <v>4538</v>
      </c>
      <c r="B16" s="340"/>
      <c r="C16" s="191"/>
      <c r="D16" s="191"/>
      <c r="E16" s="192">
        <f>B16+C16+D16</f>
        <v>0</v>
      </c>
      <c r="F16" s="191"/>
      <c r="G16" s="17"/>
      <c r="H16" s="106"/>
      <c r="K16" s="362">
        <f t="shared" ref="K16:K18" si="3">IF(COUNTIF(B16:F16,"&lt;0")&gt;0,1,0)</f>
        <v>0</v>
      </c>
      <c r="L16" s="362">
        <f t="shared" ref="L16:L18" si="4">IF(ISNUMBER(B16+C16+D16+E16+F16),0,1)</f>
        <v>0</v>
      </c>
      <c r="M16" s="362">
        <f t="shared" ref="M16:M18" si="5">IF(ISERROR(E16+F16),0,IF(OR(F16="",F16&lt;=E16),0,1))</f>
        <v>0</v>
      </c>
    </row>
    <row r="17" spans="1:13" ht="25" customHeight="1">
      <c r="A17" s="269" t="s">
        <v>4540</v>
      </c>
      <c r="B17" s="191"/>
      <c r="C17" s="191"/>
      <c r="D17" s="191"/>
      <c r="E17" s="192">
        <f>B17+C17+D17</f>
        <v>0</v>
      </c>
      <c r="F17" s="191"/>
      <c r="G17" s="17"/>
      <c r="H17" s="106"/>
      <c r="K17" s="362">
        <f t="shared" si="3"/>
        <v>0</v>
      </c>
      <c r="L17" s="362">
        <f t="shared" si="4"/>
        <v>0</v>
      </c>
      <c r="M17" s="362">
        <f t="shared" si="5"/>
        <v>0</v>
      </c>
    </row>
    <row r="18" spans="1:13" ht="25" customHeight="1">
      <c r="A18" s="137" t="s">
        <v>4536</v>
      </c>
      <c r="B18" s="192">
        <f>B16+B17</f>
        <v>0</v>
      </c>
      <c r="C18" s="192">
        <f>C16+C17</f>
        <v>0</v>
      </c>
      <c r="D18" s="192">
        <f>D16+D17</f>
        <v>0</v>
      </c>
      <c r="E18" s="192">
        <f>B18+C18+D18</f>
        <v>0</v>
      </c>
      <c r="F18" s="192">
        <f>F16+F17</f>
        <v>0</v>
      </c>
      <c r="G18" s="17"/>
      <c r="H18" s="106"/>
      <c r="K18" s="362">
        <f t="shared" si="3"/>
        <v>0</v>
      </c>
      <c r="L18" s="362">
        <f t="shared" si="4"/>
        <v>0</v>
      </c>
      <c r="M18" s="362">
        <f t="shared" si="5"/>
        <v>0</v>
      </c>
    </row>
    <row r="19" spans="1:13" ht="25" customHeight="1">
      <c r="A19" s="137"/>
      <c r="B19" s="206"/>
      <c r="C19" s="206"/>
      <c r="D19" s="206"/>
      <c r="E19" s="206"/>
      <c r="F19" s="206"/>
      <c r="G19" s="17"/>
      <c r="H19" s="106"/>
    </row>
    <row r="20" spans="1:13" s="292" customFormat="1" ht="25" customHeight="1">
      <c r="A20" s="77" t="s">
        <v>57</v>
      </c>
      <c r="B20" s="291"/>
      <c r="C20" s="291"/>
      <c r="D20" s="291"/>
      <c r="E20" s="192">
        <f>B20+C20+D20</f>
        <v>0</v>
      </c>
      <c r="F20" s="291"/>
      <c r="G20" s="17"/>
      <c r="K20" s="265">
        <f>IF(COUNTIF(B20:F20,"&lt;0")&gt;0,1,0)</f>
        <v>0</v>
      </c>
      <c r="L20" s="265">
        <f>IF(ISNUMBER(B20+C20+D20+E20+F20),0,1)</f>
        <v>0</v>
      </c>
      <c r="M20" s="265">
        <f>IF(ISERROR(E20+F20),0,IF(OR(F20="",F20&lt;=E20),0,1))</f>
        <v>0</v>
      </c>
    </row>
    <row r="21" spans="1:13" ht="25" customHeight="1">
      <c r="A21" s="73"/>
      <c r="B21" s="73"/>
      <c r="C21" s="73"/>
      <c r="D21" s="73"/>
      <c r="E21" s="73"/>
      <c r="F21" s="73"/>
      <c r="G21" s="121"/>
    </row>
    <row r="22" spans="1:13" ht="25" customHeight="1">
      <c r="A22" s="199" t="s">
        <v>484</v>
      </c>
      <c r="B22" s="182"/>
      <c r="C22" s="182"/>
      <c r="D22" s="182"/>
      <c r="E22" s="181">
        <f>B22+C22+D22</f>
        <v>0</v>
      </c>
      <c r="F22" s="182"/>
      <c r="G22" s="17"/>
      <c r="H22" s="132"/>
      <c r="K22" s="283">
        <f>IF(COUNTIF(B22:F22,"&lt;0")&gt;0,1,0)</f>
        <v>0</v>
      </c>
      <c r="L22" s="283">
        <f>IF(ISNUMBER(B22+C22+D22+E22+F22),0,1)</f>
        <v>0</v>
      </c>
      <c r="M22" s="283">
        <f>IF(ISERROR(E22+F22),0,IF(OR(F22="",F22&lt;=E22),0,1))</f>
        <v>0</v>
      </c>
    </row>
    <row r="23" spans="1:13" ht="25" customHeight="1">
      <c r="A23" s="74"/>
      <c r="B23" s="184"/>
      <c r="C23" s="184"/>
      <c r="D23" s="184"/>
      <c r="E23" s="184"/>
      <c r="F23" s="184"/>
      <c r="G23" s="17"/>
    </row>
    <row r="24" spans="1:13" ht="25" customHeight="1">
      <c r="A24" s="114" t="s">
        <v>58</v>
      </c>
      <c r="B24" s="181">
        <f>B12+B13+B18+B20+B22</f>
        <v>0</v>
      </c>
      <c r="C24" s="181">
        <f t="shared" ref="C24" si="6">C12+C13+C18+C20+C22</f>
        <v>0</v>
      </c>
      <c r="D24" s="181">
        <f>D12+D13+D18+D20+D22</f>
        <v>0</v>
      </c>
      <c r="E24" s="181">
        <f>B24+C24+D24</f>
        <v>0</v>
      </c>
      <c r="F24" s="181">
        <f>F12+F13+F18+F20+F22</f>
        <v>0</v>
      </c>
      <c r="G24" s="17"/>
      <c r="K24" s="283">
        <f t="shared" ref="K24" si="7">IF(COUNTIF(B24:F24,"&lt;0")&gt;0,1,0)</f>
        <v>0</v>
      </c>
      <c r="L24" s="283">
        <f t="shared" ref="L24" si="8">IF(ISNUMBER(B24+C24+D24+E24+F24),0,1)</f>
        <v>0</v>
      </c>
      <c r="M24" s="283">
        <f t="shared" ref="M24" si="9">IF(ISERROR(E24+F24),0,IF(OR(F24="",F24&lt;=E24),0,1))</f>
        <v>0</v>
      </c>
    </row>
    <row r="25" spans="1:13" ht="25" customHeight="1">
      <c r="G25" s="38"/>
    </row>
    <row r="26" spans="1:13" ht="25" customHeight="1">
      <c r="A26" s="87" t="s">
        <v>4501</v>
      </c>
      <c r="B26" s="21" t="s">
        <v>67</v>
      </c>
      <c r="C26" s="76"/>
      <c r="D26" s="76"/>
      <c r="E26" s="38"/>
      <c r="F26" s="38"/>
      <c r="G26" s="38"/>
    </row>
    <row r="27" spans="1:13" s="38" customFormat="1" ht="25" customHeight="1">
      <c r="A27" s="288"/>
      <c r="B27" s="76"/>
      <c r="C27" s="76"/>
      <c r="D27" s="76"/>
    </row>
    <row r="28" spans="1:13" s="38" customFormat="1" ht="25" customHeight="1">
      <c r="A28" s="429" t="s">
        <v>470</v>
      </c>
      <c r="B28" s="429"/>
      <c r="C28" s="429"/>
      <c r="D28" s="429"/>
      <c r="E28" s="429"/>
      <c r="F28" s="429"/>
      <c r="G28" s="429"/>
    </row>
    <row r="29" spans="1:13" s="38" customFormat="1" ht="25" customHeight="1">
      <c r="A29" s="396" t="str">
        <f>IF(SUM(L12:L24,L6)&gt;0,"Please make sure you've only entered numbers into the table","")</f>
        <v/>
      </c>
      <c r="B29" s="397" t="str">
        <f t="shared" ref="B29:G29" si="10">IF(SUM(M8:M25)&gt;0,"Please make sure you've only entered numbers into the table","")</f>
        <v/>
      </c>
      <c r="C29" s="397" t="str">
        <f t="shared" si="10"/>
        <v/>
      </c>
      <c r="D29" s="397" t="str">
        <f t="shared" si="10"/>
        <v/>
      </c>
      <c r="E29" s="397" t="str">
        <f t="shared" si="10"/>
        <v/>
      </c>
      <c r="F29" s="397" t="str">
        <f t="shared" si="10"/>
        <v/>
      </c>
      <c r="G29" s="398" t="str">
        <f t="shared" si="10"/>
        <v/>
      </c>
    </row>
    <row r="30" spans="1:13" s="38" customFormat="1" ht="25" customHeight="1">
      <c r="A30" s="441" t="str">
        <f>IF(SUM(M12:M24)&gt;0,"Please make sure the overseas component does not exceed the total","")</f>
        <v/>
      </c>
      <c r="B30" s="442"/>
      <c r="C30" s="442"/>
      <c r="D30" s="442"/>
      <c r="E30" s="442"/>
      <c r="F30" s="442"/>
      <c r="G30" s="443"/>
    </row>
    <row r="31" spans="1:13" s="38" customFormat="1" ht="25" customHeight="1">
      <c r="A31" s="402" t="str">
        <f>IF(SUM(K6:K24)&gt;0,"Please make sure you've only entered positive values into the table","")</f>
        <v/>
      </c>
      <c r="B31" s="403" t="str">
        <f t="shared" ref="B31:G31" si="11">IF(SUM(N8:N13)&gt;0,"Please make sure the overseas component does not exceed the total","")</f>
        <v/>
      </c>
      <c r="C31" s="403" t="str">
        <f t="shared" si="11"/>
        <v/>
      </c>
      <c r="D31" s="403" t="str">
        <f t="shared" si="11"/>
        <v/>
      </c>
      <c r="E31" s="403" t="str">
        <f t="shared" si="11"/>
        <v/>
      </c>
      <c r="F31" s="403" t="str">
        <f t="shared" si="11"/>
        <v/>
      </c>
      <c r="G31" s="404" t="str">
        <f t="shared" si="11"/>
        <v/>
      </c>
    </row>
    <row r="32" spans="1:13" s="38" customFormat="1" ht="25" customHeight="1">
      <c r="A32" s="333" t="s">
        <v>4626</v>
      </c>
      <c r="B32" s="76"/>
      <c r="C32" s="76"/>
      <c r="D32" s="76"/>
    </row>
    <row r="33" spans="1:7" s="38" customFormat="1" ht="25" customHeight="1">
      <c r="A33" s="289" t="s">
        <v>471</v>
      </c>
      <c r="B33" s="76"/>
      <c r="C33" s="76"/>
      <c r="D33" s="76"/>
    </row>
    <row r="34" spans="1:7" s="38" customFormat="1" ht="25" customHeight="1">
      <c r="A34" s="287" t="s">
        <v>434</v>
      </c>
      <c r="B34" s="76"/>
      <c r="C34" s="283"/>
      <c r="D34" s="283"/>
      <c r="E34" s="283"/>
      <c r="F34" s="283"/>
      <c r="G34" s="283"/>
    </row>
    <row r="35" spans="1:7" ht="25" customHeight="1">
      <c r="A35" s="287"/>
      <c r="B35" s="76"/>
    </row>
    <row r="36" spans="1:7" ht="25" customHeight="1">
      <c r="A36" s="408" t="s">
        <v>316</v>
      </c>
      <c r="B36" s="408"/>
      <c r="C36" s="408"/>
      <c r="D36" s="408"/>
      <c r="E36" s="408"/>
      <c r="F36" s="408"/>
      <c r="G36" s="408"/>
    </row>
    <row r="37" spans="1:7" ht="20.149999999999999" customHeight="1">
      <c r="A37" s="414" t="s">
        <v>545</v>
      </c>
      <c r="B37" s="414"/>
      <c r="C37" s="414"/>
      <c r="D37" s="414"/>
      <c r="E37" s="414"/>
      <c r="F37" s="414"/>
      <c r="G37" s="414"/>
    </row>
    <row r="38" spans="1:7" ht="20.149999999999999" customHeight="1">
      <c r="A38" s="393" t="s">
        <v>4596</v>
      </c>
      <c r="B38" s="393"/>
      <c r="C38" s="393"/>
      <c r="D38" s="393"/>
      <c r="E38" s="393"/>
      <c r="F38" s="393"/>
      <c r="G38" s="393"/>
    </row>
    <row r="39" spans="1:7" ht="40" customHeight="1">
      <c r="A39" s="393" t="s">
        <v>4597</v>
      </c>
      <c r="B39" s="393"/>
      <c r="C39" s="393"/>
      <c r="D39" s="393"/>
      <c r="E39" s="393"/>
      <c r="F39" s="393"/>
      <c r="G39" s="393"/>
    </row>
    <row r="40" spans="1:7" ht="25" customHeight="1">
      <c r="A40" s="278"/>
      <c r="B40" s="279"/>
      <c r="C40" s="279"/>
      <c r="D40" s="279"/>
      <c r="E40" s="279"/>
      <c r="F40" s="279"/>
      <c r="G40" s="279"/>
    </row>
    <row r="41" spans="1:7" ht="25" customHeight="1">
      <c r="A41" s="408" t="s">
        <v>19</v>
      </c>
      <c r="B41" s="408"/>
      <c r="C41" s="408"/>
      <c r="D41" s="408"/>
      <c r="E41" s="408"/>
      <c r="F41" s="408"/>
      <c r="G41" s="408"/>
    </row>
    <row r="42" spans="1:7" ht="20.149999999999999" customHeight="1">
      <c r="A42" s="414" t="s">
        <v>4575</v>
      </c>
      <c r="B42" s="415"/>
      <c r="C42" s="415"/>
      <c r="D42" s="415"/>
      <c r="E42" s="415"/>
      <c r="F42" s="415"/>
      <c r="G42" s="415"/>
    </row>
    <row r="43" spans="1:7" ht="40" customHeight="1">
      <c r="A43" s="414" t="s">
        <v>5575</v>
      </c>
      <c r="B43" s="414"/>
      <c r="C43" s="414"/>
      <c r="D43" s="414"/>
      <c r="E43" s="414"/>
      <c r="F43" s="414"/>
      <c r="G43" s="414"/>
    </row>
    <row r="44" spans="1:7" ht="40" customHeight="1">
      <c r="A44" s="393" t="s">
        <v>4523</v>
      </c>
      <c r="B44" s="393"/>
      <c r="C44" s="393"/>
      <c r="D44" s="393"/>
      <c r="E44" s="393"/>
      <c r="F44" s="393"/>
      <c r="G44" s="393"/>
    </row>
    <row r="45" spans="1:7" ht="20.5" customHeight="1">
      <c r="A45" s="414" t="s">
        <v>2345</v>
      </c>
      <c r="B45" s="414"/>
      <c r="C45" s="414"/>
      <c r="D45" s="414"/>
      <c r="E45" s="414"/>
      <c r="F45" s="414"/>
      <c r="G45" s="414"/>
    </row>
    <row r="46" spans="1:7" ht="19.75" customHeight="1">
      <c r="A46" s="414" t="s">
        <v>5591</v>
      </c>
      <c r="B46" s="415"/>
      <c r="C46" s="415"/>
      <c r="D46" s="415"/>
      <c r="E46" s="415"/>
      <c r="F46" s="415"/>
      <c r="G46" s="415"/>
    </row>
    <row r="47" spans="1:7" ht="60" customHeight="1">
      <c r="A47" s="393" t="s">
        <v>5592</v>
      </c>
      <c r="B47" s="393"/>
      <c r="C47" s="393"/>
      <c r="D47" s="393"/>
      <c r="E47" s="393"/>
      <c r="F47" s="393"/>
      <c r="G47" s="393"/>
    </row>
    <row r="48" spans="1:7" ht="20.149999999999999" customHeight="1">
      <c r="A48" s="363"/>
      <c r="B48" s="282"/>
      <c r="C48" s="282"/>
      <c r="D48" s="282"/>
      <c r="E48" s="282"/>
      <c r="F48" s="282"/>
      <c r="G48" s="282"/>
    </row>
    <row r="49" spans="1:7" ht="20.149999999999999" customHeight="1">
      <c r="A49" s="408" t="s">
        <v>419</v>
      </c>
      <c r="B49" s="408"/>
      <c r="C49" s="408"/>
      <c r="D49" s="408"/>
      <c r="E49" s="408"/>
      <c r="F49" s="408"/>
      <c r="G49" s="408"/>
    </row>
    <row r="50" spans="1:7" ht="20.149999999999999" customHeight="1">
      <c r="A50" s="416" t="s">
        <v>4600</v>
      </c>
      <c r="B50" s="416"/>
      <c r="C50" s="416"/>
      <c r="D50" s="416"/>
      <c r="E50" s="416"/>
      <c r="F50" s="416"/>
      <c r="G50" s="416"/>
    </row>
    <row r="51" spans="1:7" ht="20.149999999999999" customHeight="1">
      <c r="A51" s="90" t="s">
        <v>4601</v>
      </c>
      <c r="B51" s="276"/>
      <c r="C51" s="276"/>
      <c r="D51" s="276"/>
      <c r="E51" s="276"/>
      <c r="F51" s="276"/>
      <c r="G51" s="276"/>
    </row>
    <row r="52" spans="1:7" ht="20.149999999999999" customHeight="1">
      <c r="A52" s="416" t="s">
        <v>4563</v>
      </c>
      <c r="B52" s="416"/>
      <c r="C52" s="416"/>
      <c r="D52" s="416"/>
      <c r="E52" s="416"/>
      <c r="F52" s="416"/>
      <c r="G52" s="416"/>
    </row>
    <row r="53" spans="1:7" ht="20.149999999999999" customHeight="1">
      <c r="A53" s="90" t="s">
        <v>4560</v>
      </c>
    </row>
    <row r="54" spans="1:7" ht="20.149999999999999" customHeight="1">
      <c r="A54" s="90" t="s">
        <v>4561</v>
      </c>
    </row>
    <row r="55" spans="1:7" ht="20.149999999999999" customHeight="1">
      <c r="A55" s="90" t="s">
        <v>4562</v>
      </c>
    </row>
  </sheetData>
  <sheetProtection algorithmName="SHA-512" hashValue="+QLk8yyXzecM/KFlmCToHroBIBA9mZU0ykQAPuR3YPeeROuUi6/Ndrdr8exhpJgIbM7tZZZHbhpkIdjU0UoSiA==" saltValue="knGB9DCArnQaPdlbcsWcjQ==" spinCount="100000" sheet="1" formatColumns="0" formatRows="0"/>
  <mergeCells count="22">
    <mergeCell ref="A30:G30"/>
    <mergeCell ref="A44:G44"/>
    <mergeCell ref="A2:G2"/>
    <mergeCell ref="A45:G45"/>
    <mergeCell ref="K1:M1"/>
    <mergeCell ref="A3:G3"/>
    <mergeCell ref="A8:G8"/>
    <mergeCell ref="A36:G36"/>
    <mergeCell ref="A37:G37"/>
    <mergeCell ref="A41:G41"/>
    <mergeCell ref="A42:G42"/>
    <mergeCell ref="A43:G43"/>
    <mergeCell ref="A28:G28"/>
    <mergeCell ref="A29:G29"/>
    <mergeCell ref="A31:G31"/>
    <mergeCell ref="A38:G38"/>
    <mergeCell ref="A49:G49"/>
    <mergeCell ref="A52:G52"/>
    <mergeCell ref="A39:G39"/>
    <mergeCell ref="A50:G50"/>
    <mergeCell ref="A47:G47"/>
    <mergeCell ref="A46:G46"/>
  </mergeCells>
  <dataValidations count="1">
    <dataValidation type="list" allowBlank="1" showInputMessage="1" showErrorMessage="1" sqref="B26" xr:uid="{00000000-0002-0000-0E00-000000000000}">
      <formula1>"YES,NO"</formula1>
    </dataValidation>
  </dataValidations>
  <hyperlinks>
    <hyperlink ref="A34" location="Review!A1" display="Review all section entries" xr:uid="{00000000-0004-0000-0E00-000000000000}"/>
    <hyperlink ref="A32" location="'13. Derivatives balances'!A1" display="Next section: Derivative balances" xr:uid="{00000000-0004-0000-0E00-000001000000}"/>
    <hyperlink ref="A33" location="'Table of Contents'!A1" display="Table of Contents" xr:uid="{00000000-0004-0000-0E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4" max="16383"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FFC000"/>
  </sheetPr>
  <dimension ref="A1:M45"/>
  <sheetViews>
    <sheetView showGridLines="0" zoomScaleNormal="100" workbookViewId="0"/>
  </sheetViews>
  <sheetFormatPr defaultColWidth="8.81640625" defaultRowHeight="25" customHeight="1"/>
  <cols>
    <col min="1" max="1" width="84.54296875" style="283" customWidth="1"/>
    <col min="2" max="5" width="14.453125" style="283" customWidth="1"/>
    <col min="6" max="6" width="17.81640625" style="283" customWidth="1"/>
    <col min="7" max="7" width="29.453125" style="283" customWidth="1"/>
    <col min="8" max="8" width="11.1796875" style="283" customWidth="1"/>
    <col min="9" max="9" width="50" style="283" customWidth="1"/>
    <col min="10" max="10" width="8.81640625" style="283" customWidth="1"/>
    <col min="11" max="13" width="8.81640625" style="283" hidden="1" customWidth="1"/>
    <col min="14" max="14" width="0" style="283" hidden="1" customWidth="1"/>
    <col min="15" max="16384" width="8.81640625" style="283"/>
  </cols>
  <sheetData>
    <row r="1" spans="1:13" ht="25" customHeight="1">
      <c r="A1" s="141" t="s">
        <v>475</v>
      </c>
      <c r="B1" s="37"/>
      <c r="C1" s="141"/>
      <c r="D1" s="141"/>
      <c r="E1" s="141"/>
      <c r="F1" s="141"/>
      <c r="G1" s="141"/>
      <c r="K1" s="410" t="s">
        <v>4552</v>
      </c>
      <c r="L1" s="410"/>
      <c r="M1" s="410"/>
    </row>
    <row r="2" spans="1:13" ht="25" customHeight="1">
      <c r="A2" s="146" t="s">
        <v>527</v>
      </c>
      <c r="B2" s="37"/>
      <c r="C2" s="141"/>
      <c r="D2" s="141"/>
      <c r="E2" s="141"/>
      <c r="F2" s="141"/>
      <c r="G2" s="141"/>
    </row>
    <row r="3" spans="1:13" ht="25" customHeight="1">
      <c r="A3" s="445" t="str">
        <f>"Balances (as at the end of "&amp;""&amp;'1. Reporting information'!B5&amp;" "&amp;'1. Reporting information'!C5&amp;")"</f>
        <v>Balances (as at the end of Quarter 3 2021)</v>
      </c>
      <c r="B3" s="445"/>
      <c r="C3" s="445"/>
      <c r="D3" s="445"/>
      <c r="E3" s="445"/>
      <c r="F3" s="445"/>
      <c r="G3" s="445"/>
    </row>
    <row r="4" spans="1:13" ht="112" customHeight="1">
      <c r="A4" s="69"/>
      <c r="B4" s="70" t="s">
        <v>0</v>
      </c>
      <c r="C4" s="70" t="s">
        <v>1</v>
      </c>
      <c r="D4" s="70" t="s">
        <v>17</v>
      </c>
      <c r="E4" s="70" t="s">
        <v>4</v>
      </c>
      <c r="F4" s="72" t="s">
        <v>492</v>
      </c>
      <c r="G4" s="72" t="s">
        <v>48</v>
      </c>
      <c r="H4" s="130"/>
      <c r="K4" s="57" t="s">
        <v>459</v>
      </c>
      <c r="L4" s="57" t="s">
        <v>460</v>
      </c>
      <c r="M4" s="57" t="s">
        <v>465</v>
      </c>
    </row>
    <row r="5" spans="1:13" ht="25" customHeight="1">
      <c r="A5" s="52" t="s">
        <v>397</v>
      </c>
      <c r="B5" s="70" t="s">
        <v>322</v>
      </c>
      <c r="C5" s="70" t="s">
        <v>322</v>
      </c>
      <c r="D5" s="70" t="s">
        <v>322</v>
      </c>
      <c r="E5" s="70" t="s">
        <v>322</v>
      </c>
      <c r="F5" s="70" t="s">
        <v>322</v>
      </c>
      <c r="G5" s="72"/>
      <c r="H5" s="130"/>
      <c r="I5" s="56" t="s">
        <v>11</v>
      </c>
    </row>
    <row r="6" spans="1:13" ht="25" customHeight="1">
      <c r="A6" s="74" t="s">
        <v>398</v>
      </c>
      <c r="B6" s="182"/>
      <c r="C6" s="182"/>
      <c r="D6" s="182"/>
      <c r="E6" s="181">
        <f>B6+C6+D6</f>
        <v>0</v>
      </c>
      <c r="F6" s="182"/>
      <c r="G6" s="17"/>
      <c r="H6" s="135"/>
      <c r="I6" s="61" t="s">
        <v>12</v>
      </c>
      <c r="K6" s="283">
        <f>IF(COUNTIF(B6:F6,"&lt;0")&gt;0,1,0)</f>
        <v>0</v>
      </c>
      <c r="L6" s="283">
        <f t="shared" ref="L6" si="0">IF(ISNUMBER(B6+C6+D6+E6+F6),0,1)</f>
        <v>0</v>
      </c>
      <c r="M6" s="283">
        <f t="shared" ref="M6" si="1">IF(ISERROR(E6+F6),0,IF(OR(F6="",F6&lt;=E6),0,1))</f>
        <v>0</v>
      </c>
    </row>
    <row r="7" spans="1:13" ht="25" customHeight="1">
      <c r="A7" s="74" t="s">
        <v>399</v>
      </c>
      <c r="B7" s="182"/>
      <c r="C7" s="182"/>
      <c r="D7" s="182"/>
      <c r="E7" s="181">
        <f t="shared" ref="E7:E9" si="2">B7+C7+D7</f>
        <v>0</v>
      </c>
      <c r="F7" s="182"/>
      <c r="G7" s="17"/>
      <c r="H7" s="135"/>
      <c r="I7" s="62" t="s">
        <v>13</v>
      </c>
      <c r="K7" s="283">
        <f t="shared" ref="K7:K18" si="3">IF(COUNTIF(B7:F7,"&lt;0")&gt;0,1,0)</f>
        <v>0</v>
      </c>
      <c r="L7" s="283">
        <f t="shared" ref="L7:L18" si="4">IF(ISNUMBER(B7+C7+D7+E7+F7),0,1)</f>
        <v>0</v>
      </c>
      <c r="M7" s="283">
        <f>IF(ISERROR(E7+F7),0,IF(OR(F7="",F7&lt;=E7),0,1))</f>
        <v>0</v>
      </c>
    </row>
    <row r="8" spans="1:13" ht="25" customHeight="1">
      <c r="A8" s="74" t="s">
        <v>401</v>
      </c>
      <c r="B8" s="182"/>
      <c r="C8" s="182"/>
      <c r="D8" s="182"/>
      <c r="E8" s="181">
        <f>B8+C8+D8</f>
        <v>0</v>
      </c>
      <c r="F8" s="182"/>
      <c r="G8" s="17"/>
      <c r="H8" s="147"/>
      <c r="I8" s="63" t="s">
        <v>511</v>
      </c>
      <c r="K8" s="283">
        <f t="shared" si="3"/>
        <v>0</v>
      </c>
      <c r="L8" s="283">
        <f t="shared" si="4"/>
        <v>0</v>
      </c>
      <c r="M8" s="283">
        <f t="shared" ref="M8:M18" si="5">IF(ISERROR(E8+F8),0,IF(OR(F8="",F8&lt;=E8),0,1))</f>
        <v>0</v>
      </c>
    </row>
    <row r="9" spans="1:13" ht="25" customHeight="1">
      <c r="A9" s="74" t="s">
        <v>400</v>
      </c>
      <c r="B9" s="182"/>
      <c r="C9" s="182"/>
      <c r="D9" s="182"/>
      <c r="E9" s="181">
        <f t="shared" si="2"/>
        <v>0</v>
      </c>
      <c r="F9" s="182"/>
      <c r="G9" s="17"/>
      <c r="H9" s="147"/>
      <c r="K9" s="283">
        <f t="shared" si="3"/>
        <v>0</v>
      </c>
      <c r="L9" s="283">
        <f t="shared" si="4"/>
        <v>0</v>
      </c>
      <c r="M9" s="283">
        <f t="shared" si="5"/>
        <v>0</v>
      </c>
    </row>
    <row r="10" spans="1:13" ht="25" customHeight="1">
      <c r="A10" s="145" t="s">
        <v>486</v>
      </c>
      <c r="B10" s="182"/>
      <c r="C10" s="182"/>
      <c r="D10" s="182"/>
      <c r="E10" s="181">
        <f>B10+C10+D10</f>
        <v>0</v>
      </c>
      <c r="F10" s="182"/>
      <c r="G10" s="17"/>
      <c r="H10" s="147"/>
      <c r="K10" s="283">
        <f t="shared" si="3"/>
        <v>0</v>
      </c>
      <c r="L10" s="283">
        <f t="shared" si="4"/>
        <v>0</v>
      </c>
      <c r="M10" s="283">
        <f t="shared" si="5"/>
        <v>0</v>
      </c>
    </row>
    <row r="11" spans="1:13" ht="25" customHeight="1">
      <c r="A11" s="131" t="s">
        <v>21</v>
      </c>
      <c r="B11" s="181">
        <f>B6+B7+B8+B9+B10</f>
        <v>0</v>
      </c>
      <c r="C11" s="181">
        <f t="shared" ref="C11" si="6">C6+C7+C8+C9+C10</f>
        <v>0</v>
      </c>
      <c r="D11" s="181">
        <f>D6+D7+D8+D9+D10</f>
        <v>0</v>
      </c>
      <c r="E11" s="181">
        <f>B11+C11+D11</f>
        <v>0</v>
      </c>
      <c r="F11" s="181">
        <f>F6+F7+F8+F9+F10</f>
        <v>0</v>
      </c>
      <c r="G11" s="17"/>
      <c r="H11" s="147"/>
      <c r="K11" s="283">
        <f>IF(COUNTIF(B11:F11,"&lt;0")&gt;0,1,0)</f>
        <v>0</v>
      </c>
      <c r="L11" s="283">
        <f t="shared" si="4"/>
        <v>0</v>
      </c>
      <c r="M11" s="283">
        <f>IF(ISERROR(E11+F11),0,IF(OR(F11="",F11&lt;=E11),0,1))</f>
        <v>0</v>
      </c>
    </row>
    <row r="12" spans="1:13" ht="25" customHeight="1">
      <c r="A12" s="52" t="s">
        <v>402</v>
      </c>
      <c r="B12" s="188"/>
      <c r="C12" s="188"/>
      <c r="D12" s="188"/>
      <c r="E12" s="188"/>
      <c r="F12" s="188"/>
      <c r="G12" s="305"/>
      <c r="H12" s="147"/>
    </row>
    <row r="13" spans="1:13" ht="25" customHeight="1">
      <c r="A13" s="145" t="s">
        <v>398</v>
      </c>
      <c r="B13" s="182"/>
      <c r="C13" s="182"/>
      <c r="D13" s="182"/>
      <c r="E13" s="181">
        <f>B13+C13+D13</f>
        <v>0</v>
      </c>
      <c r="F13" s="182"/>
      <c r="G13" s="17"/>
      <c r="H13" s="147"/>
      <c r="K13" s="283">
        <f t="shared" si="3"/>
        <v>0</v>
      </c>
      <c r="L13" s="283">
        <f t="shared" si="4"/>
        <v>0</v>
      </c>
      <c r="M13" s="283">
        <f t="shared" si="5"/>
        <v>0</v>
      </c>
    </row>
    <row r="14" spans="1:13" ht="25" customHeight="1">
      <c r="A14" s="145" t="s">
        <v>399</v>
      </c>
      <c r="B14" s="182"/>
      <c r="C14" s="182"/>
      <c r="D14" s="182"/>
      <c r="E14" s="181">
        <f t="shared" ref="E14:E16" si="7">B14+C14+D14</f>
        <v>0</v>
      </c>
      <c r="F14" s="182"/>
      <c r="G14" s="17"/>
      <c r="H14" s="147"/>
      <c r="K14" s="283">
        <f t="shared" si="3"/>
        <v>0</v>
      </c>
      <c r="L14" s="283">
        <f t="shared" si="4"/>
        <v>0</v>
      </c>
      <c r="M14" s="283">
        <f t="shared" si="5"/>
        <v>0</v>
      </c>
    </row>
    <row r="15" spans="1:13" ht="25" customHeight="1">
      <c r="A15" s="145" t="s">
        <v>401</v>
      </c>
      <c r="B15" s="182"/>
      <c r="C15" s="182"/>
      <c r="D15" s="182"/>
      <c r="E15" s="181">
        <f>B15+C15+D15</f>
        <v>0</v>
      </c>
      <c r="F15" s="182"/>
      <c r="G15" s="17"/>
      <c r="H15" s="147"/>
      <c r="K15" s="283">
        <f t="shared" si="3"/>
        <v>0</v>
      </c>
      <c r="L15" s="283">
        <f t="shared" si="4"/>
        <v>0</v>
      </c>
      <c r="M15" s="283">
        <f t="shared" si="5"/>
        <v>0</v>
      </c>
    </row>
    <row r="16" spans="1:13" ht="25" customHeight="1">
      <c r="A16" s="145" t="s">
        <v>400</v>
      </c>
      <c r="B16" s="340"/>
      <c r="C16" s="182"/>
      <c r="D16" s="182"/>
      <c r="E16" s="181">
        <f t="shared" si="7"/>
        <v>0</v>
      </c>
      <c r="F16" s="182"/>
      <c r="G16" s="17"/>
      <c r="H16" s="147"/>
      <c r="K16" s="283">
        <f t="shared" si="3"/>
        <v>0</v>
      </c>
      <c r="L16" s="283">
        <f t="shared" si="4"/>
        <v>0</v>
      </c>
      <c r="M16" s="283">
        <f t="shared" si="5"/>
        <v>0</v>
      </c>
    </row>
    <row r="17" spans="1:13" ht="25" customHeight="1">
      <c r="A17" s="145" t="s">
        <v>486</v>
      </c>
      <c r="B17" s="182"/>
      <c r="C17" s="182"/>
      <c r="D17" s="182"/>
      <c r="E17" s="181">
        <f>B17+C17+D17</f>
        <v>0</v>
      </c>
      <c r="F17" s="182"/>
      <c r="G17" s="17"/>
      <c r="H17" s="147"/>
      <c r="K17" s="283">
        <f>IF(COUNTIF(B17:F17,"&lt;0")&gt;0,1,0)</f>
        <v>0</v>
      </c>
      <c r="L17" s="283">
        <f>IF(ISNUMBER(B17+C17+D17+E17+F17),0,1)</f>
        <v>0</v>
      </c>
      <c r="M17" s="283">
        <f>IF(ISERROR(E17+F17),0,IF(OR(F17="",F17&lt;=E17),0,1))</f>
        <v>0</v>
      </c>
    </row>
    <row r="18" spans="1:13" ht="25" customHeight="1">
      <c r="A18" s="131" t="s">
        <v>403</v>
      </c>
      <c r="B18" s="181">
        <f>B13+B14+B15+B16+B17</f>
        <v>0</v>
      </c>
      <c r="C18" s="181">
        <f t="shared" ref="C18" si="8">C13+C14+C15+C16+C17</f>
        <v>0</v>
      </c>
      <c r="D18" s="181">
        <f t="shared" ref="D18" si="9">D13+D14+D15+D16+D17</f>
        <v>0</v>
      </c>
      <c r="E18" s="181">
        <f>B18+C18+D18</f>
        <v>0</v>
      </c>
      <c r="F18" s="181">
        <f>F13+F14+F15+F16+F17</f>
        <v>0</v>
      </c>
      <c r="G18" s="17"/>
      <c r="H18" s="147"/>
      <c r="K18" s="283">
        <f t="shared" si="3"/>
        <v>0</v>
      </c>
      <c r="L18" s="283">
        <f t="shared" si="4"/>
        <v>0</v>
      </c>
      <c r="M18" s="283">
        <f t="shared" si="5"/>
        <v>0</v>
      </c>
    </row>
    <row r="19" spans="1:13" ht="25" customHeight="1">
      <c r="G19" s="38"/>
      <c r="H19" s="147"/>
    </row>
    <row r="20" spans="1:13" s="38" customFormat="1" ht="25" customHeight="1">
      <c r="A20" s="87" t="s">
        <v>4501</v>
      </c>
      <c r="B20" s="21" t="s">
        <v>67</v>
      </c>
      <c r="C20" s="94"/>
      <c r="D20" s="94"/>
      <c r="E20" s="94"/>
      <c r="F20" s="94"/>
      <c r="G20" s="60"/>
    </row>
    <row r="21" spans="1:13" s="38" customFormat="1" ht="25" customHeight="1">
      <c r="A21" s="288"/>
      <c r="B21" s="76"/>
      <c r="C21" s="94"/>
      <c r="D21" s="94"/>
      <c r="E21" s="94"/>
      <c r="F21" s="94"/>
      <c r="G21" s="60"/>
    </row>
    <row r="22" spans="1:13" s="38" customFormat="1" ht="25" customHeight="1">
      <c r="A22" s="429" t="s">
        <v>470</v>
      </c>
      <c r="B22" s="429"/>
      <c r="C22" s="429"/>
      <c r="D22" s="429"/>
      <c r="E22" s="429"/>
      <c r="F22" s="429"/>
      <c r="G22" s="429"/>
    </row>
    <row r="23" spans="1:13" s="38" customFormat="1" ht="25" customHeight="1">
      <c r="A23" s="396" t="str">
        <f>IF(SUM(L6:L18)&gt;0,"Please make sure you've only entered numbers into the table","")</f>
        <v/>
      </c>
      <c r="B23" s="397"/>
      <c r="C23" s="397"/>
      <c r="D23" s="397"/>
      <c r="E23" s="397"/>
      <c r="F23" s="397"/>
      <c r="G23" s="398"/>
    </row>
    <row r="24" spans="1:13" s="38" customFormat="1" ht="25" customHeight="1">
      <c r="A24" s="399" t="str">
        <f>IF(SUM(M6:M18)&gt;0,"Please make sure the overseas component does not exceed the total","")</f>
        <v/>
      </c>
      <c r="B24" s="400"/>
      <c r="C24" s="400"/>
      <c r="D24" s="400"/>
      <c r="E24" s="400"/>
      <c r="F24" s="400"/>
      <c r="G24" s="401"/>
    </row>
    <row r="25" spans="1:13" s="38" customFormat="1" ht="25" customHeight="1">
      <c r="A25" s="402" t="str">
        <f>IF(SUM(K6:K18)&gt;0,"Please make sure you've only entered positive values into the table","")</f>
        <v/>
      </c>
      <c r="B25" s="403"/>
      <c r="C25" s="403"/>
      <c r="D25" s="403"/>
      <c r="E25" s="403"/>
      <c r="F25" s="403"/>
      <c r="G25" s="404"/>
    </row>
    <row r="26" spans="1:13" s="38" customFormat="1" ht="25" customHeight="1">
      <c r="A26" s="333" t="s">
        <v>442</v>
      </c>
      <c r="B26" s="76"/>
      <c r="C26" s="94"/>
      <c r="D26" s="94"/>
      <c r="E26" s="94"/>
      <c r="F26" s="94"/>
      <c r="G26" s="60"/>
    </row>
    <row r="27" spans="1:13" ht="25" customHeight="1">
      <c r="A27" s="289" t="s">
        <v>471</v>
      </c>
      <c r="B27" s="76"/>
      <c r="C27" s="94"/>
      <c r="D27" s="94"/>
      <c r="E27" s="94"/>
      <c r="F27" s="94"/>
      <c r="G27" s="60"/>
      <c r="H27" s="107"/>
    </row>
    <row r="28" spans="1:13" ht="25" customHeight="1">
      <c r="A28" s="287" t="s">
        <v>434</v>
      </c>
      <c r="B28" s="76"/>
      <c r="G28" s="38"/>
      <c r="H28" s="107"/>
    </row>
    <row r="29" spans="1:13" ht="12.65" customHeight="1">
      <c r="A29" s="287"/>
      <c r="B29" s="76"/>
      <c r="C29" s="308"/>
      <c r="G29" s="38"/>
      <c r="H29" s="107"/>
    </row>
    <row r="30" spans="1:13" ht="20.5" customHeight="1">
      <c r="A30" s="406" t="s">
        <v>316</v>
      </c>
      <c r="B30" s="406"/>
      <c r="C30" s="406"/>
      <c r="D30" s="406"/>
      <c r="E30" s="406"/>
      <c r="F30" s="406"/>
      <c r="G30" s="406"/>
      <c r="H30" s="107"/>
    </row>
    <row r="31" spans="1:13" ht="41.5" customHeight="1">
      <c r="A31" s="393" t="s">
        <v>4598</v>
      </c>
      <c r="B31" s="393"/>
      <c r="C31" s="393"/>
      <c r="D31" s="393"/>
      <c r="E31" s="393"/>
      <c r="F31" s="393"/>
      <c r="G31" s="393"/>
      <c r="H31" s="107"/>
    </row>
    <row r="32" spans="1:13" ht="39" customHeight="1">
      <c r="A32" s="393" t="s">
        <v>4599</v>
      </c>
      <c r="B32" s="393"/>
      <c r="C32" s="393"/>
      <c r="D32" s="393"/>
      <c r="E32" s="393"/>
      <c r="F32" s="393"/>
      <c r="G32" s="393"/>
    </row>
    <row r="33" spans="1:7" ht="11.5" customHeight="1">
      <c r="A33" s="407"/>
      <c r="B33" s="407"/>
      <c r="C33" s="407"/>
      <c r="D33" s="407"/>
      <c r="E33" s="407"/>
      <c r="F33" s="407"/>
      <c r="G33" s="407"/>
    </row>
    <row r="34" spans="1:7" ht="20.5" customHeight="1">
      <c r="A34" s="408" t="s">
        <v>19</v>
      </c>
      <c r="B34" s="408"/>
      <c r="C34" s="408"/>
      <c r="D34" s="408"/>
      <c r="E34" s="408"/>
      <c r="F34" s="408"/>
      <c r="G34" s="408"/>
    </row>
    <row r="35" spans="1:7" ht="18.649999999999999" customHeight="1">
      <c r="A35" s="414" t="s">
        <v>4575</v>
      </c>
      <c r="B35" s="415"/>
      <c r="C35" s="415"/>
      <c r="D35" s="415"/>
      <c r="E35" s="415"/>
      <c r="F35" s="415"/>
      <c r="G35" s="415"/>
    </row>
    <row r="36" spans="1:7" ht="18.649999999999999" customHeight="1">
      <c r="A36" s="414" t="s">
        <v>4545</v>
      </c>
      <c r="B36" s="415"/>
      <c r="C36" s="415"/>
      <c r="D36" s="415"/>
      <c r="E36" s="415"/>
      <c r="F36" s="415"/>
      <c r="G36" s="415"/>
    </row>
    <row r="37" spans="1:7" ht="18.649999999999999" customHeight="1">
      <c r="A37" s="393" t="s">
        <v>478</v>
      </c>
      <c r="B37" s="393"/>
      <c r="C37" s="393"/>
      <c r="D37" s="393"/>
      <c r="E37" s="393"/>
      <c r="F37" s="393"/>
      <c r="G37" s="393"/>
    </row>
    <row r="38" spans="1:7" s="365" customFormat="1" ht="37.4" customHeight="1">
      <c r="A38" s="414" t="s">
        <v>5609</v>
      </c>
      <c r="B38" s="415"/>
      <c r="C38" s="415"/>
      <c r="D38" s="415"/>
      <c r="E38" s="415"/>
      <c r="F38" s="415"/>
      <c r="G38" s="415"/>
    </row>
    <row r="39" spans="1:7" ht="18.649999999999999" customHeight="1">
      <c r="A39" s="393" t="s">
        <v>524</v>
      </c>
      <c r="B39" s="393"/>
      <c r="C39" s="393"/>
      <c r="D39" s="393"/>
      <c r="E39" s="393"/>
      <c r="F39" s="393"/>
      <c r="G39" s="393"/>
    </row>
    <row r="40" spans="1:7" ht="11.5" customHeight="1">
      <c r="A40" s="282"/>
      <c r="B40" s="282"/>
      <c r="C40" s="282"/>
      <c r="D40" s="282"/>
      <c r="E40" s="282"/>
      <c r="F40" s="282"/>
      <c r="G40" s="282"/>
    </row>
    <row r="41" spans="1:7" ht="20.5" customHeight="1">
      <c r="A41" s="276" t="s">
        <v>419</v>
      </c>
      <c r="B41" s="282"/>
      <c r="C41" s="282"/>
      <c r="D41" s="282"/>
      <c r="E41" s="282"/>
      <c r="F41" s="282"/>
      <c r="G41" s="282"/>
    </row>
    <row r="42" spans="1:7" ht="19.75" customHeight="1">
      <c r="A42" s="280" t="s">
        <v>5574</v>
      </c>
      <c r="B42" s="282"/>
      <c r="C42" s="282"/>
      <c r="D42" s="282"/>
      <c r="E42" s="282"/>
      <c r="F42" s="282"/>
      <c r="G42" s="282"/>
    </row>
    <row r="43" spans="1:7" ht="19.75" customHeight="1">
      <c r="A43" s="414" t="s">
        <v>4694</v>
      </c>
      <c r="B43" s="415"/>
      <c r="C43" s="415"/>
      <c r="D43" s="415"/>
      <c r="E43" s="415"/>
      <c r="F43" s="415"/>
      <c r="G43" s="415"/>
    </row>
    <row r="44" spans="1:7" ht="19.75" customHeight="1">
      <c r="A44" s="280" t="s">
        <v>5576</v>
      </c>
      <c r="B44" s="282"/>
      <c r="C44" s="282"/>
      <c r="D44" s="282"/>
      <c r="E44" s="282"/>
      <c r="F44" s="282"/>
      <c r="G44" s="282"/>
    </row>
    <row r="45" spans="1:7" ht="19.75" customHeight="1">
      <c r="A45" s="248" t="s">
        <v>4695</v>
      </c>
      <c r="B45" s="282"/>
      <c r="C45" s="282"/>
      <c r="D45" s="282"/>
      <c r="E45" s="282"/>
      <c r="F45" s="282"/>
      <c r="G45" s="282"/>
    </row>
  </sheetData>
  <sheetProtection algorithmName="SHA-512" hashValue="SCOD6g3RRo6qZ7vZaU8Y0KksOIckzlb1/pIDQr5/L7rDw7vPAMfYpmjQICOvVZ5c2bprinkkQ6J1h0JDBHNVWw==" saltValue="US12WzlrTTVqAH+mHPO1mA==" spinCount="100000" sheet="1" formatColumns="0" formatRows="0"/>
  <mergeCells count="17">
    <mergeCell ref="A43:G43"/>
    <mergeCell ref="A34:G34"/>
    <mergeCell ref="A35:G35"/>
    <mergeCell ref="A3:G3"/>
    <mergeCell ref="A30:G30"/>
    <mergeCell ref="A33:G33"/>
    <mergeCell ref="A23:G23"/>
    <mergeCell ref="A24:G24"/>
    <mergeCell ref="A25:G25"/>
    <mergeCell ref="A22:G22"/>
    <mergeCell ref="A31:G31"/>
    <mergeCell ref="A32:G32"/>
    <mergeCell ref="A38:G38"/>
    <mergeCell ref="K1:M1"/>
    <mergeCell ref="A37:G37"/>
    <mergeCell ref="A39:G39"/>
    <mergeCell ref="A36:G36"/>
  </mergeCells>
  <dataValidations disablePrompts="1" count="1">
    <dataValidation type="list" allowBlank="1" showInputMessage="1" showErrorMessage="1" sqref="B20" xr:uid="{00000000-0002-0000-0F00-000000000000}">
      <formula1>"YES,NO"</formula1>
    </dataValidation>
  </dataValidations>
  <hyperlinks>
    <hyperlink ref="A28" location="Review!A1" display="Review all section entries" xr:uid="{00000000-0004-0000-0F00-000000000000}"/>
    <hyperlink ref="A26" location="'14a. Transactions_long'!A1" display="Next section: Transactions" xr:uid="{00000000-0004-0000-0F00-000001000000}"/>
    <hyperlink ref="A27" location="'Table of contents'!A1" display="Table of contents" xr:uid="{00000000-0004-0000-0F00-000002000000}"/>
  </hyperlinks>
  <pageMargins left="0.70866141732283472" right="0.70866141732283472" top="0.74803149606299213" bottom="0.74803149606299213" header="0.31496062992125984" footer="0.31496062992125984"/>
  <pageSetup paperSize="8" scale="63" orientation="landscape"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FFC000"/>
  </sheetPr>
  <dimension ref="A1:R60"/>
  <sheetViews>
    <sheetView showGridLines="0" zoomScaleNormal="100" workbookViewId="0">
      <selection sqref="A1:F1"/>
    </sheetView>
  </sheetViews>
  <sheetFormatPr defaultColWidth="8.81640625" defaultRowHeight="25" customHeight="1"/>
  <cols>
    <col min="1" max="1" width="73.81640625" style="283" customWidth="1"/>
    <col min="2" max="9" width="15.54296875" style="283" customWidth="1"/>
    <col min="10" max="10" width="33.54296875" style="283" customWidth="1"/>
    <col min="11" max="11" width="5.453125" style="283" customWidth="1"/>
    <col min="12" max="12" width="50" style="60" customWidth="1"/>
    <col min="13" max="13" width="11.54296875" style="60" customWidth="1"/>
    <col min="14" max="14" width="8.54296875" style="283" hidden="1" customWidth="1"/>
    <col min="15" max="15" width="7.453125" style="283" hidden="1" customWidth="1"/>
    <col min="16" max="16" width="15.1796875" style="283" hidden="1" customWidth="1"/>
    <col min="17" max="17" width="8.81640625" style="283" customWidth="1"/>
    <col min="18" max="16384" width="8.81640625" style="283"/>
  </cols>
  <sheetData>
    <row r="1" spans="1:17" ht="31.4" customHeight="1">
      <c r="A1" s="456" t="str">
        <f>"14a (long version). Transactions and change in market value (during "&amp;""&amp;'1. Reporting information'!B5&amp;" "&amp;'1. Reporting information'!C5&amp;")"</f>
        <v>14a (long version). Transactions and change in market value (during Quarter 3 2021)</v>
      </c>
      <c r="B1" s="456"/>
      <c r="C1" s="456"/>
      <c r="D1" s="456"/>
      <c r="E1" s="456"/>
      <c r="F1" s="456"/>
      <c r="G1" s="37"/>
      <c r="H1" s="68"/>
      <c r="I1" s="68"/>
      <c r="J1" s="68"/>
      <c r="N1" s="452" t="s">
        <v>4552</v>
      </c>
      <c r="O1" s="452"/>
      <c r="P1" s="452"/>
    </row>
    <row r="2" spans="1:17" ht="25" customHeight="1">
      <c r="A2" s="146" t="s">
        <v>528</v>
      </c>
      <c r="B2" s="148"/>
      <c r="C2" s="148"/>
      <c r="D2" s="148"/>
      <c r="E2" s="148"/>
      <c r="F2" s="148"/>
      <c r="G2" s="148"/>
      <c r="H2" s="148"/>
      <c r="I2" s="148"/>
      <c r="J2" s="148"/>
      <c r="K2" s="45"/>
    </row>
    <row r="3" spans="1:17" ht="25" customHeight="1">
      <c r="A3" s="146" t="s">
        <v>496</v>
      </c>
      <c r="B3" s="148"/>
      <c r="C3" s="149"/>
      <c r="D3" s="149"/>
      <c r="E3" s="149"/>
      <c r="F3" s="149"/>
      <c r="G3" s="149"/>
      <c r="H3" s="149"/>
      <c r="I3" s="148"/>
      <c r="J3" s="148"/>
      <c r="K3" s="45"/>
    </row>
    <row r="4" spans="1:17" ht="25" customHeight="1">
      <c r="A4" s="150"/>
      <c r="B4" s="150"/>
      <c r="C4" s="457" t="s">
        <v>472</v>
      </c>
      <c r="D4" s="458"/>
      <c r="E4" s="459"/>
      <c r="F4" s="460" t="s">
        <v>387</v>
      </c>
      <c r="G4" s="460"/>
      <c r="H4" s="460"/>
      <c r="I4" s="150"/>
      <c r="J4" s="150"/>
      <c r="K4" s="45"/>
    </row>
    <row r="5" spans="1:17" ht="148.4" customHeight="1">
      <c r="A5" s="69"/>
      <c r="B5" s="70" t="s">
        <v>474</v>
      </c>
      <c r="C5" s="70" t="s">
        <v>386</v>
      </c>
      <c r="D5" s="53" t="s">
        <v>546</v>
      </c>
      <c r="E5" s="70" t="s">
        <v>4542</v>
      </c>
      <c r="F5" s="70" t="s">
        <v>2309</v>
      </c>
      <c r="G5" s="70" t="s">
        <v>2310</v>
      </c>
      <c r="H5" s="70" t="s">
        <v>473</v>
      </c>
      <c r="I5" s="70" t="s">
        <v>4491</v>
      </c>
      <c r="J5" s="72" t="s">
        <v>48</v>
      </c>
      <c r="L5" s="99"/>
      <c r="M5" s="99"/>
      <c r="N5" s="57" t="s">
        <v>2355</v>
      </c>
      <c r="O5" s="57" t="s">
        <v>460</v>
      </c>
      <c r="P5" s="57" t="s">
        <v>4489</v>
      </c>
      <c r="Q5" s="57"/>
    </row>
    <row r="6" spans="1:17" ht="25" customHeight="1">
      <c r="A6" s="69"/>
      <c r="B6" s="70" t="s">
        <v>322</v>
      </c>
      <c r="C6" s="70" t="s">
        <v>322</v>
      </c>
      <c r="D6" s="70" t="s">
        <v>322</v>
      </c>
      <c r="E6" s="70" t="s">
        <v>322</v>
      </c>
      <c r="F6" s="70" t="s">
        <v>322</v>
      </c>
      <c r="G6" s="70" t="s">
        <v>322</v>
      </c>
      <c r="H6" s="70" t="s">
        <v>322</v>
      </c>
      <c r="I6" s="70" t="s">
        <v>322</v>
      </c>
      <c r="J6" s="72"/>
      <c r="L6" s="56" t="s">
        <v>11</v>
      </c>
      <c r="M6" s="151"/>
    </row>
    <row r="7" spans="1:17" ht="25" customHeight="1">
      <c r="A7" s="263" t="s">
        <v>50</v>
      </c>
      <c r="B7" s="182"/>
      <c r="C7" s="182"/>
      <c r="D7" s="182"/>
      <c r="E7" s="182"/>
      <c r="F7" s="182"/>
      <c r="G7" s="182"/>
      <c r="H7" s="182"/>
      <c r="I7" s="181">
        <f>'11. Assets'!E33</f>
        <v>0</v>
      </c>
      <c r="J7" s="17"/>
      <c r="L7" s="61" t="s">
        <v>12</v>
      </c>
      <c r="M7" s="80"/>
      <c r="N7" s="283">
        <f>IF(D7&gt;0,1,0)</f>
        <v>0</v>
      </c>
      <c r="O7" s="283">
        <f>IF(ISNUMBER(B7+C7+D7+E7+F7+G7+H7+I7),0,1)</f>
        <v>0</v>
      </c>
      <c r="P7" s="283">
        <f>IF(O7=0,IF(ROUND(I7-B7,0)=ROUND(SUM(C7:H7),0),0,1),0)</f>
        <v>0</v>
      </c>
    </row>
    <row r="8" spans="1:17" ht="25" customHeight="1">
      <c r="A8" s="263" t="s">
        <v>388</v>
      </c>
      <c r="B8" s="182"/>
      <c r="C8" s="182"/>
      <c r="D8" s="182"/>
      <c r="E8" s="182"/>
      <c r="F8" s="182"/>
      <c r="G8" s="182"/>
      <c r="H8" s="182"/>
      <c r="I8" s="181">
        <f>'11. Assets'!E20+'11. Assets'!E28</f>
        <v>0</v>
      </c>
      <c r="J8" s="17"/>
      <c r="L8" s="62" t="s">
        <v>13</v>
      </c>
      <c r="N8" s="283">
        <f t="shared" ref="N8:N18" si="0">IF(D8&gt;0,1,0)</f>
        <v>0</v>
      </c>
      <c r="O8" s="283">
        <f t="shared" ref="O8:O18" si="1">IF(ISNUMBER(B8+C8+D8+E8+F8+G8+H8+I8),0,1)</f>
        <v>0</v>
      </c>
      <c r="P8" s="362">
        <f t="shared" ref="P8:P18" si="2">IF(O8=0,IF(ROUND(I8-B8,0)=ROUND(SUM(C8:H8),0),0,1),0)</f>
        <v>0</v>
      </c>
    </row>
    <row r="9" spans="1:17" ht="25" customHeight="1">
      <c r="A9" s="100" t="s">
        <v>51</v>
      </c>
      <c r="B9" s="182"/>
      <c r="C9" s="182"/>
      <c r="D9" s="182"/>
      <c r="E9" s="182"/>
      <c r="F9" s="182"/>
      <c r="G9" s="182"/>
      <c r="H9" s="182"/>
      <c r="I9" s="181">
        <f>'11. Assets'!E35</f>
        <v>0</v>
      </c>
      <c r="J9" s="17"/>
      <c r="L9" s="63" t="s">
        <v>511</v>
      </c>
      <c r="N9" s="283">
        <f t="shared" si="0"/>
        <v>0</v>
      </c>
      <c r="O9" s="283">
        <f t="shared" si="1"/>
        <v>0</v>
      </c>
      <c r="P9" s="362">
        <f t="shared" si="2"/>
        <v>0</v>
      </c>
    </row>
    <row r="10" spans="1:17" ht="25" customHeight="1">
      <c r="A10" s="100" t="s">
        <v>2305</v>
      </c>
      <c r="B10" s="182"/>
      <c r="C10" s="182"/>
      <c r="D10" s="182"/>
      <c r="E10" s="182"/>
      <c r="F10" s="182"/>
      <c r="G10" s="182"/>
      <c r="H10" s="182"/>
      <c r="I10" s="181">
        <f>'11. Assets'!E5</f>
        <v>0</v>
      </c>
      <c r="J10" s="17"/>
      <c r="N10" s="283">
        <f t="shared" si="0"/>
        <v>0</v>
      </c>
      <c r="O10" s="283">
        <f t="shared" si="1"/>
        <v>0</v>
      </c>
      <c r="P10" s="362">
        <f t="shared" si="2"/>
        <v>0</v>
      </c>
    </row>
    <row r="11" spans="1:17" ht="25" customHeight="1">
      <c r="A11" s="100" t="s">
        <v>20</v>
      </c>
      <c r="B11" s="182"/>
      <c r="C11" s="182"/>
      <c r="D11" s="182"/>
      <c r="E11" s="182"/>
      <c r="F11" s="182"/>
      <c r="G11" s="182"/>
      <c r="H11" s="182"/>
      <c r="I11" s="181">
        <f>'13. Derivatives balances'!E11-'13. Derivatives balances'!E18</f>
        <v>0</v>
      </c>
      <c r="J11" s="17"/>
      <c r="N11" s="283">
        <f t="shared" si="0"/>
        <v>0</v>
      </c>
      <c r="O11" s="283">
        <f t="shared" si="1"/>
        <v>0</v>
      </c>
      <c r="P11" s="362">
        <f t="shared" si="2"/>
        <v>0</v>
      </c>
    </row>
    <row r="12" spans="1:17" ht="25" customHeight="1">
      <c r="A12" s="100" t="s">
        <v>383</v>
      </c>
      <c r="B12" s="182"/>
      <c r="C12" s="182"/>
      <c r="D12" s="182"/>
      <c r="E12" s="182"/>
      <c r="F12" s="182"/>
      <c r="G12" s="182"/>
      <c r="H12" s="182"/>
      <c r="I12" s="181">
        <f>'11. Assets'!E36</f>
        <v>0</v>
      </c>
      <c r="J12" s="17"/>
      <c r="N12" s="283">
        <f t="shared" si="0"/>
        <v>0</v>
      </c>
      <c r="O12" s="283">
        <f t="shared" si="1"/>
        <v>0</v>
      </c>
      <c r="P12" s="362">
        <f t="shared" si="2"/>
        <v>0</v>
      </c>
    </row>
    <row r="13" spans="1:17" ht="25" customHeight="1">
      <c r="A13" s="100" t="s">
        <v>406</v>
      </c>
      <c r="B13" s="182"/>
      <c r="C13" s="182"/>
      <c r="D13" s="182"/>
      <c r="E13" s="182"/>
      <c r="F13" s="182"/>
      <c r="G13" s="182"/>
      <c r="H13" s="182"/>
      <c r="I13" s="181">
        <f>'11. Assets'!E37</f>
        <v>0</v>
      </c>
      <c r="J13" s="17"/>
      <c r="N13" s="283">
        <f t="shared" si="0"/>
        <v>0</v>
      </c>
      <c r="O13" s="283">
        <f t="shared" si="1"/>
        <v>0</v>
      </c>
      <c r="P13" s="362">
        <f t="shared" si="2"/>
        <v>0</v>
      </c>
    </row>
    <row r="14" spans="1:17" ht="25" customHeight="1">
      <c r="A14" s="101" t="s">
        <v>509</v>
      </c>
      <c r="B14" s="182"/>
      <c r="C14" s="182"/>
      <c r="D14" s="182"/>
      <c r="E14" s="182"/>
      <c r="F14" s="182"/>
      <c r="G14" s="182"/>
      <c r="H14" s="182"/>
      <c r="I14" s="181">
        <f>'11. Assets'!E49</f>
        <v>0</v>
      </c>
      <c r="J14" s="17"/>
      <c r="N14" s="283">
        <f t="shared" si="0"/>
        <v>0</v>
      </c>
      <c r="O14" s="283">
        <f t="shared" si="1"/>
        <v>0</v>
      </c>
      <c r="P14" s="362">
        <f t="shared" si="2"/>
        <v>0</v>
      </c>
    </row>
    <row r="15" spans="1:17" ht="25" customHeight="1">
      <c r="A15" s="264" t="s">
        <v>4490</v>
      </c>
      <c r="B15" s="182"/>
      <c r="C15" s="182"/>
      <c r="D15" s="182"/>
      <c r="E15" s="182"/>
      <c r="F15" s="182"/>
      <c r="G15" s="182"/>
      <c r="H15" s="182"/>
      <c r="I15" s="181">
        <f>'11. Assets'!E47-'12. Liabilities'!E20</f>
        <v>0</v>
      </c>
      <c r="J15" s="17"/>
      <c r="N15" s="283">
        <f t="shared" si="0"/>
        <v>0</v>
      </c>
      <c r="O15" s="283">
        <f t="shared" si="1"/>
        <v>0</v>
      </c>
      <c r="P15" s="362">
        <f t="shared" si="2"/>
        <v>0</v>
      </c>
    </row>
    <row r="16" spans="1:17" ht="25" customHeight="1">
      <c r="A16" s="101" t="s">
        <v>2293</v>
      </c>
      <c r="B16" s="340"/>
      <c r="C16" s="340"/>
      <c r="D16" s="340"/>
      <c r="E16" s="340"/>
      <c r="F16" s="182"/>
      <c r="G16" s="182"/>
      <c r="H16" s="182"/>
      <c r="I16" s="181">
        <f>'11. Assets'!E14-'12. Liabilities'!E12-'12. Liabilities'!E13</f>
        <v>0</v>
      </c>
      <c r="J16" s="17"/>
      <c r="N16" s="365">
        <f t="shared" si="0"/>
        <v>0</v>
      </c>
      <c r="O16" s="283">
        <f t="shared" si="1"/>
        <v>0</v>
      </c>
      <c r="P16" s="362">
        <f t="shared" si="2"/>
        <v>0</v>
      </c>
    </row>
    <row r="17" spans="1:16" ht="25" customHeight="1">
      <c r="A17" s="264" t="s">
        <v>487</v>
      </c>
      <c r="B17" s="182"/>
      <c r="C17" s="340"/>
      <c r="D17" s="340"/>
      <c r="E17" s="340"/>
      <c r="F17" s="182"/>
      <c r="G17" s="182"/>
      <c r="H17" s="182"/>
      <c r="I17" s="181">
        <f>'11. Assets'!E45-'12. Liabilities'!E18</f>
        <v>0</v>
      </c>
      <c r="J17" s="17"/>
      <c r="N17" s="365">
        <f t="shared" si="0"/>
        <v>0</v>
      </c>
      <c r="O17" s="283">
        <f t="shared" si="1"/>
        <v>0</v>
      </c>
      <c r="P17" s="362">
        <f t="shared" si="2"/>
        <v>0</v>
      </c>
    </row>
    <row r="18" spans="1:16" ht="25" customHeight="1">
      <c r="A18" s="204" t="s">
        <v>4</v>
      </c>
      <c r="B18" s="181">
        <f>SUM(B7:B17)</f>
        <v>0</v>
      </c>
      <c r="C18" s="181">
        <f t="shared" ref="C18:G18" si="3">SUM(C7:C17)</f>
        <v>0</v>
      </c>
      <c r="D18" s="181">
        <f t="shared" si="3"/>
        <v>0</v>
      </c>
      <c r="E18" s="181">
        <f t="shared" si="3"/>
        <v>0</v>
      </c>
      <c r="F18" s="181">
        <f t="shared" si="3"/>
        <v>0</v>
      </c>
      <c r="G18" s="181">
        <f t="shared" si="3"/>
        <v>0</v>
      </c>
      <c r="H18" s="181">
        <f t="shared" ref="H18" si="4">SUM(H7:H17)</f>
        <v>0</v>
      </c>
      <c r="I18" s="181">
        <f>SUM(I7:I17)</f>
        <v>0</v>
      </c>
      <c r="J18" s="17"/>
      <c r="N18" s="362">
        <f t="shared" si="0"/>
        <v>0</v>
      </c>
      <c r="O18" s="283">
        <f t="shared" si="1"/>
        <v>0</v>
      </c>
      <c r="P18" s="362">
        <f t="shared" si="2"/>
        <v>0</v>
      </c>
    </row>
    <row r="19" spans="1:16" s="38" customFormat="1" ht="25" customHeight="1">
      <c r="A19" s="60"/>
      <c r="B19" s="94"/>
      <c r="C19" s="94"/>
      <c r="D19" s="94"/>
      <c r="E19" s="94"/>
      <c r="F19" s="94"/>
      <c r="G19" s="94"/>
      <c r="H19" s="94"/>
      <c r="I19" s="94"/>
      <c r="L19" s="60"/>
      <c r="M19" s="60"/>
    </row>
    <row r="20" spans="1:16" s="38" customFormat="1" ht="25" customHeight="1">
      <c r="A20" s="87" t="s">
        <v>4501</v>
      </c>
      <c r="B20" s="21" t="s">
        <v>67</v>
      </c>
      <c r="C20" s="94"/>
      <c r="D20" s="94"/>
      <c r="E20" s="94"/>
      <c r="F20" s="94"/>
      <c r="G20" s="94"/>
      <c r="H20" s="94"/>
      <c r="I20" s="94"/>
      <c r="L20" s="60"/>
      <c r="M20" s="60"/>
    </row>
    <row r="21" spans="1:16" s="38" customFormat="1" ht="25" customHeight="1">
      <c r="A21" s="461"/>
      <c r="B21" s="461"/>
      <c r="C21" s="461"/>
      <c r="D21" s="461"/>
      <c r="E21" s="461"/>
      <c r="F21" s="461"/>
      <c r="G21" s="461"/>
      <c r="H21" s="461"/>
      <c r="I21" s="461"/>
      <c r="L21" s="60"/>
      <c r="M21" s="60"/>
    </row>
    <row r="22" spans="1:16" s="38" customFormat="1" ht="25" customHeight="1">
      <c r="A22" s="438" t="s">
        <v>470</v>
      </c>
      <c r="B22" s="438"/>
      <c r="C22" s="438"/>
      <c r="D22" s="438"/>
      <c r="E22" s="438"/>
      <c r="F22" s="438"/>
      <c r="G22" s="438"/>
      <c r="H22" s="438"/>
      <c r="I22" s="438"/>
      <c r="L22" s="60"/>
      <c r="M22" s="60"/>
    </row>
    <row r="23" spans="1:16" s="38" customFormat="1" ht="25" customHeight="1">
      <c r="A23" s="462" t="str">
        <f>IF(SUM(O7:O18)&gt;0,"Please make sure you've only entered numbers into the table","")</f>
        <v/>
      </c>
      <c r="B23" s="463"/>
      <c r="C23" s="463"/>
      <c r="D23" s="463"/>
      <c r="E23" s="463"/>
      <c r="F23" s="463"/>
      <c r="G23" s="463"/>
      <c r="H23" s="463"/>
      <c r="I23" s="464"/>
      <c r="L23" s="60"/>
      <c r="M23" s="60"/>
    </row>
    <row r="24" spans="1:16" s="38" customFormat="1" ht="25" customHeight="1">
      <c r="A24" s="465" t="str">
        <f>IF(SUM(N7:N17)&gt;0,"Please check disposals are entered as negative figures","")</f>
        <v/>
      </c>
      <c r="B24" s="466"/>
      <c r="C24" s="466"/>
      <c r="D24" s="466"/>
      <c r="E24" s="466"/>
      <c r="F24" s="466"/>
      <c r="G24" s="466"/>
      <c r="H24" s="466"/>
      <c r="I24" s="467"/>
      <c r="L24" s="60"/>
      <c r="M24" s="60"/>
    </row>
    <row r="25" spans="1:16" s="38" customFormat="1" ht="25" customHeight="1">
      <c r="A25" s="453" t="str">
        <f>IF(SUM(P7:P18)&gt;0,"Please check that the difference in closing and opening balance is equal to the sum of stock movements and change in market value for each row","")</f>
        <v/>
      </c>
      <c r="B25" s="454"/>
      <c r="C25" s="454"/>
      <c r="D25" s="454"/>
      <c r="E25" s="454"/>
      <c r="F25" s="454"/>
      <c r="G25" s="454"/>
      <c r="H25" s="454"/>
      <c r="I25" s="455"/>
      <c r="L25" s="60"/>
      <c r="M25" s="60"/>
    </row>
    <row r="26" spans="1:16" s="38" customFormat="1" ht="25" customHeight="1">
      <c r="A26" s="447" t="s">
        <v>443</v>
      </c>
      <c r="B26" s="447"/>
      <c r="C26" s="447"/>
      <c r="D26" s="447"/>
      <c r="E26" s="447"/>
      <c r="F26" s="447"/>
      <c r="G26" s="447"/>
      <c r="H26" s="447"/>
      <c r="I26" s="274"/>
      <c r="L26" s="60"/>
      <c r="M26" s="60"/>
    </row>
    <row r="27" spans="1:16" s="38" customFormat="1" ht="25" customHeight="1">
      <c r="A27" s="448" t="s">
        <v>471</v>
      </c>
      <c r="B27" s="448"/>
      <c r="C27" s="448"/>
      <c r="D27" s="448"/>
      <c r="E27" s="448"/>
      <c r="F27" s="448"/>
      <c r="G27" s="448"/>
      <c r="H27" s="448"/>
      <c r="I27" s="153"/>
      <c r="L27" s="60"/>
      <c r="M27" s="60"/>
    </row>
    <row r="28" spans="1:16" s="38" customFormat="1" ht="25" customHeight="1">
      <c r="A28" s="449" t="s">
        <v>434</v>
      </c>
      <c r="B28" s="449"/>
      <c r="C28" s="449"/>
      <c r="D28" s="449"/>
      <c r="E28" s="449"/>
      <c r="F28" s="449"/>
      <c r="G28" s="449"/>
      <c r="H28" s="449"/>
      <c r="I28" s="173"/>
      <c r="L28" s="60"/>
      <c r="M28" s="60"/>
    </row>
    <row r="29" spans="1:16" ht="25" customHeight="1">
      <c r="A29" s="431"/>
      <c r="B29" s="431"/>
      <c r="C29" s="431"/>
      <c r="D29" s="431"/>
      <c r="E29" s="431"/>
      <c r="F29" s="431"/>
      <c r="G29" s="431"/>
      <c r="H29" s="431"/>
      <c r="I29" s="173"/>
    </row>
    <row r="30" spans="1:16" ht="25" customHeight="1">
      <c r="A30" s="406" t="s">
        <v>316</v>
      </c>
      <c r="B30" s="406"/>
      <c r="C30" s="406"/>
      <c r="D30" s="406"/>
      <c r="E30" s="406"/>
      <c r="F30" s="406"/>
      <c r="G30" s="406"/>
      <c r="H30" s="406"/>
      <c r="I30" s="173"/>
      <c r="J30" s="154"/>
    </row>
    <row r="31" spans="1:16" ht="18.649999999999999" customHeight="1">
      <c r="A31" s="439" t="s">
        <v>4604</v>
      </c>
      <c r="B31" s="439"/>
      <c r="C31" s="439"/>
      <c r="D31" s="439"/>
      <c r="E31" s="439"/>
      <c r="F31" s="439"/>
      <c r="G31" s="439"/>
      <c r="H31" s="439"/>
    </row>
    <row r="32" spans="1:16" ht="18.649999999999999" customHeight="1">
      <c r="A32" s="439" t="s">
        <v>2308</v>
      </c>
      <c r="B32" s="439"/>
      <c r="C32" s="439"/>
      <c r="D32" s="439"/>
      <c r="E32" s="439"/>
      <c r="F32" s="439"/>
      <c r="G32" s="439"/>
      <c r="H32" s="439"/>
      <c r="L32" s="283"/>
      <c r="M32" s="283"/>
    </row>
    <row r="33" spans="1:18" ht="18.649999999999999" customHeight="1">
      <c r="A33" s="439" t="s">
        <v>547</v>
      </c>
      <c r="B33" s="439"/>
      <c r="C33" s="439"/>
      <c r="D33" s="439"/>
      <c r="E33" s="439"/>
      <c r="F33" s="439"/>
      <c r="G33" s="439"/>
      <c r="H33" s="439"/>
      <c r="L33" s="283"/>
      <c r="M33" s="283"/>
    </row>
    <row r="34" spans="1:18" ht="62.5" customHeight="1">
      <c r="A34" s="439" t="s">
        <v>4691</v>
      </c>
      <c r="B34" s="439"/>
      <c r="C34" s="439"/>
      <c r="D34" s="439"/>
      <c r="E34" s="439"/>
      <c r="F34" s="439"/>
      <c r="G34" s="439"/>
      <c r="H34" s="439"/>
      <c r="L34" s="283"/>
      <c r="M34" s="283"/>
    </row>
    <row r="35" spans="1:18" ht="37.4" customHeight="1">
      <c r="A35" s="439" t="s">
        <v>5577</v>
      </c>
      <c r="B35" s="439"/>
      <c r="C35" s="439"/>
      <c r="D35" s="439"/>
      <c r="E35" s="439"/>
      <c r="F35" s="439"/>
      <c r="G35" s="439"/>
      <c r="H35" s="439"/>
      <c r="L35" s="283"/>
      <c r="M35" s="283"/>
    </row>
    <row r="36" spans="1:18" ht="60" customHeight="1">
      <c r="A36" s="450" t="s">
        <v>4605</v>
      </c>
      <c r="B36" s="450"/>
      <c r="C36" s="450"/>
      <c r="D36" s="450"/>
      <c r="E36" s="450"/>
      <c r="F36" s="450"/>
      <c r="G36" s="450"/>
      <c r="H36" s="450"/>
      <c r="L36" s="283"/>
      <c r="M36" s="283"/>
      <c r="O36" s="90"/>
      <c r="P36" s="90"/>
      <c r="Q36" s="90"/>
      <c r="R36" s="90"/>
    </row>
    <row r="37" spans="1:18" ht="24.65" customHeight="1">
      <c r="A37" s="414" t="s">
        <v>4541</v>
      </c>
      <c r="B37" s="414"/>
      <c r="C37" s="414"/>
      <c r="D37" s="414"/>
      <c r="E37" s="414"/>
      <c r="F37" s="414"/>
      <c r="G37" s="286"/>
      <c r="H37" s="286"/>
      <c r="L37" s="283"/>
      <c r="M37" s="283"/>
      <c r="O37" s="90"/>
      <c r="P37" s="90"/>
      <c r="Q37" s="90"/>
      <c r="R37" s="90"/>
    </row>
    <row r="38" spans="1:18" ht="20.149999999999999" customHeight="1">
      <c r="A38" s="439" t="s">
        <v>5612</v>
      </c>
      <c r="B38" s="439"/>
      <c r="C38" s="439"/>
      <c r="D38" s="439"/>
      <c r="E38" s="439"/>
      <c r="F38" s="439"/>
      <c r="G38" s="439"/>
      <c r="H38" s="439"/>
      <c r="L38" s="283"/>
      <c r="M38" s="283"/>
      <c r="O38" s="90"/>
      <c r="P38" s="90"/>
      <c r="Q38" s="90"/>
      <c r="R38" s="90"/>
    </row>
    <row r="39" spans="1:18" ht="20.149999999999999" customHeight="1">
      <c r="A39" s="414" t="s">
        <v>4602</v>
      </c>
      <c r="B39" s="414"/>
      <c r="C39" s="414"/>
      <c r="D39" s="414"/>
      <c r="E39" s="414"/>
      <c r="F39" s="414"/>
      <c r="G39" s="414"/>
      <c r="H39" s="414"/>
      <c r="L39" s="283"/>
      <c r="M39" s="283"/>
      <c r="O39" s="90"/>
      <c r="P39" s="90"/>
      <c r="Q39" s="90"/>
      <c r="R39" s="90"/>
    </row>
    <row r="40" spans="1:18" ht="20.149999999999999" customHeight="1">
      <c r="A40" s="414" t="s">
        <v>4603</v>
      </c>
      <c r="B40" s="414"/>
      <c r="C40" s="414"/>
      <c r="D40" s="414"/>
      <c r="E40" s="414"/>
      <c r="F40" s="414"/>
      <c r="G40" s="414"/>
      <c r="H40" s="414"/>
      <c r="L40" s="283"/>
      <c r="M40" s="283"/>
      <c r="O40" s="90"/>
      <c r="P40" s="90"/>
      <c r="Q40" s="90"/>
      <c r="R40" s="90"/>
    </row>
    <row r="41" spans="1:18" ht="39.65" customHeight="1">
      <c r="A41" s="439" t="s">
        <v>4698</v>
      </c>
      <c r="B41" s="439"/>
      <c r="C41" s="439"/>
      <c r="D41" s="439"/>
      <c r="E41" s="439"/>
      <c r="F41" s="439"/>
      <c r="G41" s="439"/>
      <c r="H41" s="439"/>
      <c r="L41" s="283"/>
      <c r="M41" s="283"/>
      <c r="O41" s="90"/>
      <c r="P41" s="90"/>
      <c r="Q41" s="90"/>
      <c r="R41" s="90"/>
    </row>
    <row r="42" spans="1:18" ht="35.5" customHeight="1">
      <c r="A42" s="439" t="s">
        <v>4699</v>
      </c>
      <c r="B42" s="439"/>
      <c r="C42" s="439"/>
      <c r="D42" s="439"/>
      <c r="E42" s="439"/>
      <c r="F42" s="439"/>
      <c r="G42" s="439"/>
      <c r="H42" s="439"/>
      <c r="L42" s="283"/>
      <c r="M42" s="283"/>
    </row>
    <row r="43" spans="1:18" ht="40" customHeight="1">
      <c r="A43" s="439" t="s">
        <v>4700</v>
      </c>
      <c r="B43" s="439"/>
      <c r="C43" s="439"/>
      <c r="D43" s="439"/>
      <c r="E43" s="439"/>
      <c r="F43" s="439"/>
      <c r="G43" s="439"/>
      <c r="H43" s="439"/>
      <c r="L43" s="283"/>
      <c r="M43" s="283"/>
    </row>
    <row r="44" spans="1:18" ht="20.149999999999999" customHeight="1">
      <c r="A44" s="439" t="s">
        <v>4701</v>
      </c>
      <c r="B44" s="439"/>
      <c r="C44" s="439"/>
      <c r="D44" s="439"/>
      <c r="E44" s="439"/>
      <c r="F44" s="439"/>
      <c r="G44" s="439"/>
      <c r="H44" s="439"/>
      <c r="L44" s="283"/>
      <c r="M44" s="283"/>
    </row>
    <row r="45" spans="1:18" ht="25" customHeight="1">
      <c r="A45" s="408" t="s">
        <v>19</v>
      </c>
      <c r="B45" s="408"/>
      <c r="C45" s="408"/>
      <c r="D45" s="408"/>
      <c r="E45" s="408"/>
      <c r="F45" s="408"/>
      <c r="G45" s="408"/>
      <c r="H45" s="408"/>
      <c r="L45" s="283"/>
      <c r="M45" s="283"/>
    </row>
    <row r="46" spans="1:18" ht="60" customHeight="1">
      <c r="A46" s="439" t="s">
        <v>4606</v>
      </c>
      <c r="B46" s="439"/>
      <c r="C46" s="439"/>
      <c r="D46" s="439"/>
      <c r="E46" s="439"/>
      <c r="F46" s="439"/>
      <c r="G46" s="439"/>
      <c r="H46" s="439"/>
      <c r="L46" s="283"/>
      <c r="M46" s="283"/>
    </row>
    <row r="47" spans="1:18" ht="40" customHeight="1">
      <c r="A47" s="439" t="s">
        <v>4520</v>
      </c>
      <c r="B47" s="439"/>
      <c r="C47" s="439"/>
      <c r="D47" s="439"/>
      <c r="E47" s="439"/>
      <c r="F47" s="439"/>
      <c r="G47" s="439"/>
      <c r="H47" s="439"/>
      <c r="L47" s="283"/>
      <c r="M47" s="283"/>
    </row>
    <row r="48" spans="1:18" ht="22.75" customHeight="1">
      <c r="A48" s="439" t="s">
        <v>4576</v>
      </c>
      <c r="B48" s="439"/>
      <c r="C48" s="439"/>
      <c r="D48" s="439"/>
      <c r="E48" s="439"/>
      <c r="F48" s="439"/>
      <c r="G48" s="439"/>
      <c r="H48" s="439"/>
      <c r="L48" s="283"/>
      <c r="M48" s="283"/>
    </row>
    <row r="49" spans="1:13" ht="20.149999999999999" customHeight="1">
      <c r="A49" s="439" t="s">
        <v>4607</v>
      </c>
      <c r="B49" s="439"/>
      <c r="C49" s="439"/>
      <c r="D49" s="439"/>
      <c r="E49" s="439"/>
      <c r="F49" s="439"/>
      <c r="G49" s="439"/>
      <c r="H49" s="439"/>
      <c r="L49" s="283"/>
      <c r="M49" s="283"/>
    </row>
    <row r="50" spans="1:13" ht="20.149999999999999" customHeight="1">
      <c r="A50" s="439" t="s">
        <v>525</v>
      </c>
      <c r="B50" s="439"/>
      <c r="C50" s="439"/>
      <c r="D50" s="439"/>
      <c r="E50" s="439"/>
      <c r="F50" s="439"/>
      <c r="G50" s="439"/>
      <c r="H50" s="439"/>
      <c r="L50" s="283"/>
      <c r="M50" s="283"/>
    </row>
    <row r="51" spans="1:13" ht="20.149999999999999" customHeight="1">
      <c r="A51" s="439" t="s">
        <v>548</v>
      </c>
      <c r="B51" s="439"/>
      <c r="C51" s="439"/>
      <c r="D51" s="439"/>
      <c r="E51" s="439"/>
      <c r="F51" s="439"/>
      <c r="G51" s="439"/>
      <c r="H51" s="439"/>
      <c r="L51" s="283"/>
      <c r="M51" s="283"/>
    </row>
    <row r="52" spans="1:13" ht="25" customHeight="1">
      <c r="A52" s="439"/>
      <c r="B52" s="439"/>
      <c r="C52" s="439"/>
      <c r="D52" s="439"/>
      <c r="E52" s="439"/>
      <c r="F52" s="439"/>
      <c r="G52" s="439"/>
      <c r="H52" s="439"/>
      <c r="L52" s="283"/>
      <c r="M52" s="283"/>
    </row>
    <row r="53" spans="1:13" ht="18.649999999999999" customHeight="1">
      <c r="A53" s="408" t="s">
        <v>419</v>
      </c>
      <c r="B53" s="408"/>
      <c r="C53" s="408"/>
      <c r="D53" s="408"/>
      <c r="E53" s="408"/>
      <c r="F53" s="408"/>
      <c r="G53" s="408"/>
      <c r="H53" s="408"/>
      <c r="L53" s="283"/>
      <c r="M53" s="283"/>
    </row>
    <row r="54" spans="1:13" ht="20.149999999999999" customHeight="1">
      <c r="A54" s="451" t="s">
        <v>5574</v>
      </c>
      <c r="B54" s="451"/>
      <c r="C54" s="451"/>
      <c r="D54" s="451"/>
      <c r="E54" s="451"/>
      <c r="F54" s="451"/>
      <c r="G54" s="451"/>
      <c r="H54" s="451"/>
      <c r="L54" s="283"/>
      <c r="M54" s="283"/>
    </row>
    <row r="55" spans="1:13" ht="20.149999999999999" customHeight="1">
      <c r="A55" s="439" t="s">
        <v>4696</v>
      </c>
      <c r="B55" s="439"/>
      <c r="C55" s="439"/>
      <c r="D55" s="439"/>
      <c r="E55" s="439"/>
      <c r="F55" s="439"/>
      <c r="G55" s="439"/>
      <c r="H55" s="439"/>
      <c r="L55" s="283"/>
      <c r="M55" s="283"/>
    </row>
    <row r="56" spans="1:13" ht="20.149999999999999" customHeight="1">
      <c r="A56" s="439" t="s">
        <v>5578</v>
      </c>
      <c r="B56" s="439"/>
      <c r="C56" s="439"/>
      <c r="D56" s="439"/>
      <c r="E56" s="439"/>
      <c r="F56" s="439"/>
      <c r="G56" s="439"/>
      <c r="H56" s="439"/>
      <c r="L56" s="283"/>
      <c r="M56" s="283"/>
    </row>
    <row r="57" spans="1:13" ht="20.149999999999999" customHeight="1">
      <c r="A57" s="439" t="s">
        <v>4697</v>
      </c>
      <c r="B57" s="439"/>
      <c r="C57" s="439"/>
      <c r="D57" s="439"/>
      <c r="E57" s="439"/>
      <c r="F57" s="439"/>
      <c r="G57" s="439"/>
      <c r="H57" s="439"/>
      <c r="L57" s="283"/>
      <c r="M57" s="283"/>
    </row>
    <row r="58" spans="1:13" ht="20.149999999999999" customHeight="1">
      <c r="A58" s="451" t="s">
        <v>336</v>
      </c>
      <c r="B58" s="451"/>
      <c r="C58" s="451"/>
      <c r="D58" s="451"/>
      <c r="E58" s="451"/>
      <c r="F58" s="451"/>
      <c r="G58" s="451"/>
      <c r="H58" s="451"/>
      <c r="L58" s="283"/>
      <c r="M58" s="283"/>
    </row>
    <row r="59" spans="1:13" ht="20.149999999999999" customHeight="1">
      <c r="A59" s="439" t="s">
        <v>4693</v>
      </c>
      <c r="B59" s="439"/>
      <c r="C59" s="439"/>
      <c r="D59" s="439"/>
      <c r="E59" s="439"/>
      <c r="F59" s="439"/>
      <c r="G59" s="439"/>
      <c r="H59" s="439"/>
      <c r="L59" s="283"/>
      <c r="M59" s="283"/>
    </row>
    <row r="60" spans="1:13" ht="20.149999999999999" customHeight="1">
      <c r="A60" s="90" t="s">
        <v>9006</v>
      </c>
    </row>
  </sheetData>
  <sheetProtection algorithmName="SHA-512" hashValue="L/pcxAdE3NFcKPraNjZ1/YPiR6wDGb4FtBxhOo+XKnLvDkpAJMveieKJnjHw7bCySi/LUj15uArI0iuswqi9Zw==" saltValue="fK01uhbDNUGTRiyzYzXGJQ==" spinCount="100000" sheet="1" formatColumns="0" formatRows="0"/>
  <mergeCells count="45">
    <mergeCell ref="A39:F39"/>
    <mergeCell ref="G39:H39"/>
    <mergeCell ref="A40:F40"/>
    <mergeCell ref="G40:H40"/>
    <mergeCell ref="N1:P1"/>
    <mergeCell ref="A25:I25"/>
    <mergeCell ref="A1:F1"/>
    <mergeCell ref="C4:E4"/>
    <mergeCell ref="F4:H4"/>
    <mergeCell ref="A21:I21"/>
    <mergeCell ref="A22:I22"/>
    <mergeCell ref="A23:I23"/>
    <mergeCell ref="A24:I24"/>
    <mergeCell ref="A37:F37"/>
    <mergeCell ref="A59:H59"/>
    <mergeCell ref="A54:H54"/>
    <mergeCell ref="A57:H57"/>
    <mergeCell ref="A51:H51"/>
    <mergeCell ref="A52:H52"/>
    <mergeCell ref="A53:H53"/>
    <mergeCell ref="A55:H55"/>
    <mergeCell ref="A58:H58"/>
    <mergeCell ref="A56:H56"/>
    <mergeCell ref="A49:H49"/>
    <mergeCell ref="A50:H50"/>
    <mergeCell ref="A45:H45"/>
    <mergeCell ref="A48:H48"/>
    <mergeCell ref="A26:H26"/>
    <mergeCell ref="A27:H27"/>
    <mergeCell ref="A29:H29"/>
    <mergeCell ref="A30:H30"/>
    <mergeCell ref="A28:H28"/>
    <mergeCell ref="A32:H32"/>
    <mergeCell ref="A33:H33"/>
    <mergeCell ref="A31:H31"/>
    <mergeCell ref="A38:H38"/>
    <mergeCell ref="A34:H34"/>
    <mergeCell ref="A35:H35"/>
    <mergeCell ref="A36:H36"/>
    <mergeCell ref="A46:H46"/>
    <mergeCell ref="A47:H47"/>
    <mergeCell ref="A41:H41"/>
    <mergeCell ref="A42:H42"/>
    <mergeCell ref="A43:H43"/>
    <mergeCell ref="A44:H44"/>
  </mergeCells>
  <dataValidations count="1">
    <dataValidation type="list" allowBlank="1" showInputMessage="1" showErrorMessage="1" sqref="B20" xr:uid="{00000000-0002-0000-1000-000000000000}">
      <formula1>"YES,NO"</formula1>
    </dataValidation>
  </dataValidations>
  <hyperlinks>
    <hyperlink ref="A28" location="Review!A1" display="Review all section entries" xr:uid="{00000000-0004-0000-1000-000000000000}"/>
    <hyperlink ref="A26" location="'15. Pooled investment vehicles'!A1" display="Next section: Pooled investment vehicles" xr:uid="{00000000-0004-0000-1000-000001000000}"/>
    <hyperlink ref="A27" location="'Table of contents'!A1" display="Table of contents" xr:uid="{00000000-0004-0000-1000-000002000000}"/>
  </hyperlinks>
  <pageMargins left="0.70866141732283472" right="0.70866141732283472" top="0.74803149606299213" bottom="0.74803149606299213" header="0.31496062992125984" footer="0.31496062992125984"/>
  <pageSetup paperSize="8" scale="67" fitToHeight="0" orientation="landscape" r:id="rId1"/>
  <rowBreaks count="1" manualBreakCount="1">
    <brk id="29" max="11"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rgb="FFFFC000"/>
  </sheetPr>
  <dimension ref="A1:L32"/>
  <sheetViews>
    <sheetView showGridLines="0" zoomScaleNormal="100" zoomScaleSheetLayoutView="98" workbookViewId="0">
      <selection sqref="A1:F1"/>
    </sheetView>
  </sheetViews>
  <sheetFormatPr defaultColWidth="8.81640625" defaultRowHeight="25" customHeight="1"/>
  <cols>
    <col min="1" max="1" width="44.81640625" style="283" customWidth="1"/>
    <col min="2" max="6" width="16.1796875" style="283" customWidth="1"/>
    <col min="7" max="7" width="32.453125" style="283" customWidth="1"/>
    <col min="8" max="8" width="5.453125" style="283" customWidth="1"/>
    <col min="9" max="9" width="50" style="60" customWidth="1"/>
    <col min="10" max="10" width="11.54296875" style="60" customWidth="1"/>
    <col min="11" max="12" width="8.81640625" style="283" hidden="1" customWidth="1"/>
    <col min="13" max="16384" width="8.81640625" style="283"/>
  </cols>
  <sheetData>
    <row r="1" spans="1:12" ht="29.5" customHeight="1">
      <c r="A1" s="456" t="str">
        <f>"14b (short version). Transactions and change in market value (during "&amp;""&amp;'1. Reporting information'!B5&amp;" "&amp;'1. Reporting information'!C5&amp;")"</f>
        <v>14b (short version). Transactions and change in market value (during Quarter 3 2021)</v>
      </c>
      <c r="B1" s="456"/>
      <c r="C1" s="456"/>
      <c r="D1" s="456"/>
      <c r="E1" s="456"/>
      <c r="F1" s="456"/>
      <c r="G1" s="37"/>
      <c r="K1" s="468" t="s">
        <v>4552</v>
      </c>
      <c r="L1" s="468"/>
    </row>
    <row r="2" spans="1:12" ht="26.5" customHeight="1">
      <c r="A2" s="146" t="s">
        <v>528</v>
      </c>
      <c r="B2" s="148"/>
      <c r="C2" s="148"/>
      <c r="D2" s="148"/>
      <c r="E2" s="148"/>
      <c r="F2" s="148"/>
      <c r="G2" s="148"/>
      <c r="H2" s="148"/>
      <c r="I2" s="148"/>
      <c r="J2" s="148"/>
    </row>
    <row r="3" spans="1:12" ht="26.5" customHeight="1">
      <c r="A3" s="146" t="s">
        <v>496</v>
      </c>
      <c r="B3" s="148"/>
      <c r="C3" s="149"/>
      <c r="D3" s="149"/>
      <c r="E3" s="149"/>
      <c r="F3" s="149"/>
      <c r="G3" s="148"/>
      <c r="H3" s="148"/>
      <c r="I3" s="148"/>
      <c r="J3" s="148"/>
    </row>
    <row r="4" spans="1:12" ht="148.4" customHeight="1">
      <c r="A4" s="69"/>
      <c r="B4" s="70" t="s">
        <v>474</v>
      </c>
      <c r="C4" s="70" t="s">
        <v>386</v>
      </c>
      <c r="D4" s="53" t="s">
        <v>549</v>
      </c>
      <c r="E4" s="70" t="s">
        <v>2311</v>
      </c>
      <c r="F4" s="70" t="s">
        <v>4608</v>
      </c>
      <c r="G4" s="72" t="s">
        <v>48</v>
      </c>
      <c r="I4" s="99"/>
      <c r="J4" s="99"/>
      <c r="K4" s="57" t="s">
        <v>2354</v>
      </c>
      <c r="L4" s="57" t="s">
        <v>460</v>
      </c>
    </row>
    <row r="5" spans="1:12" ht="25" customHeight="1">
      <c r="A5" s="73"/>
      <c r="B5" s="70" t="s">
        <v>322</v>
      </c>
      <c r="C5" s="70" t="s">
        <v>322</v>
      </c>
      <c r="D5" s="70" t="s">
        <v>322</v>
      </c>
      <c r="E5" s="70" t="s">
        <v>322</v>
      </c>
      <c r="F5" s="70" t="s">
        <v>322</v>
      </c>
      <c r="G5" s="72"/>
      <c r="I5" s="56" t="s">
        <v>11</v>
      </c>
      <c r="J5" s="151"/>
    </row>
    <row r="6" spans="1:12" ht="25" customHeight="1">
      <c r="A6" s="52" t="s">
        <v>2305</v>
      </c>
      <c r="B6" s="70"/>
      <c r="C6" s="70"/>
      <c r="D6" s="70"/>
      <c r="E6" s="70"/>
      <c r="F6" s="70"/>
      <c r="G6" s="72"/>
      <c r="I6" s="61" t="s">
        <v>12</v>
      </c>
    </row>
    <row r="7" spans="1:12" ht="25" customHeight="1">
      <c r="A7" s="78" t="s">
        <v>0</v>
      </c>
      <c r="B7" s="182"/>
      <c r="C7" s="182"/>
      <c r="D7" s="182"/>
      <c r="E7" s="181">
        <f>F7-(B7+C7+D7)</f>
        <v>0</v>
      </c>
      <c r="F7" s="181">
        <f>'11. Assets'!B5</f>
        <v>0</v>
      </c>
      <c r="G7" s="17"/>
      <c r="I7" s="62" t="s">
        <v>13</v>
      </c>
      <c r="K7" s="283">
        <f>IF(D7&gt;0,1,0)</f>
        <v>0</v>
      </c>
      <c r="L7" s="283">
        <f>IF(ISNUMBER(B7+C7+D7+E7+F7),0,1)</f>
        <v>0</v>
      </c>
    </row>
    <row r="8" spans="1:12" s="38" customFormat="1" ht="25" customHeight="1">
      <c r="A8" s="78" t="s">
        <v>1</v>
      </c>
      <c r="B8" s="182"/>
      <c r="C8" s="182"/>
      <c r="D8" s="182"/>
      <c r="E8" s="181">
        <f>F8-(B8+C8+D8)</f>
        <v>0</v>
      </c>
      <c r="F8" s="181">
        <f>'11. Assets'!C5</f>
        <v>0</v>
      </c>
      <c r="G8" s="17"/>
      <c r="I8" s="63" t="s">
        <v>511</v>
      </c>
      <c r="J8" s="60"/>
      <c r="K8" s="283">
        <f t="shared" ref="K8:K9" si="0">IF(D8&gt;0,1,0)</f>
        <v>0</v>
      </c>
      <c r="L8" s="283">
        <f t="shared" ref="L8:L9" si="1">IF(ISNUMBER(B8+C8+D8+E8+F8),0,1)</f>
        <v>0</v>
      </c>
    </row>
    <row r="9" spans="1:12" s="38" customFormat="1" ht="25" customHeight="1">
      <c r="A9" s="78" t="s">
        <v>532</v>
      </c>
      <c r="B9" s="182"/>
      <c r="C9" s="182"/>
      <c r="D9" s="182"/>
      <c r="E9" s="181">
        <f>F9-(B9+C9+D9)</f>
        <v>0</v>
      </c>
      <c r="F9" s="181">
        <f>'11. Assets'!D5</f>
        <v>0</v>
      </c>
      <c r="G9" s="17"/>
      <c r="I9" s="60"/>
      <c r="J9" s="60"/>
      <c r="K9" s="283">
        <f t="shared" si="0"/>
        <v>0</v>
      </c>
      <c r="L9" s="283">
        <f t="shared" si="1"/>
        <v>0</v>
      </c>
    </row>
    <row r="10" spans="1:12" s="38" customFormat="1" ht="25" customHeight="1">
      <c r="A10" s="60"/>
      <c r="B10" s="94"/>
      <c r="C10" s="94"/>
      <c r="D10" s="94"/>
      <c r="E10" s="94"/>
      <c r="F10" s="94"/>
      <c r="I10" s="60"/>
      <c r="J10" s="60"/>
    </row>
    <row r="11" spans="1:12" s="38" customFormat="1" ht="25" customHeight="1">
      <c r="A11" s="87" t="s">
        <v>4501</v>
      </c>
      <c r="B11" s="21" t="s">
        <v>67</v>
      </c>
      <c r="C11" s="94"/>
      <c r="D11" s="94"/>
      <c r="E11" s="94"/>
      <c r="F11" s="94"/>
      <c r="I11" s="60"/>
      <c r="J11" s="60"/>
    </row>
    <row r="12" spans="1:12" s="38" customFormat="1" ht="25" customHeight="1">
      <c r="A12" s="288"/>
      <c r="B12" s="76"/>
      <c r="C12" s="94"/>
      <c r="D12" s="94"/>
      <c r="E12" s="94"/>
      <c r="F12" s="94"/>
      <c r="I12" s="60"/>
      <c r="J12" s="60"/>
    </row>
    <row r="13" spans="1:12" s="38" customFormat="1" ht="25" customHeight="1">
      <c r="A13" s="429" t="s">
        <v>470</v>
      </c>
      <c r="B13" s="429"/>
      <c r="C13" s="429"/>
      <c r="D13" s="429"/>
      <c r="E13" s="429"/>
      <c r="F13" s="429"/>
      <c r="I13" s="60"/>
      <c r="J13" s="60"/>
    </row>
    <row r="14" spans="1:12" s="38" customFormat="1" ht="25" customHeight="1">
      <c r="A14" s="396" t="str">
        <f>IF(SUM(L7:L9)&gt;0,"Please make sure you've only entered numbers into the table","")</f>
        <v/>
      </c>
      <c r="B14" s="397"/>
      <c r="C14" s="397"/>
      <c r="D14" s="397"/>
      <c r="E14" s="397"/>
      <c r="F14" s="398"/>
      <c r="I14" s="60"/>
      <c r="J14" s="60"/>
    </row>
    <row r="15" spans="1:12" s="38" customFormat="1" ht="25" customHeight="1">
      <c r="A15" s="402" t="str">
        <f>IF(SUM(K7:K9)&gt;0,"Please check disposals are entered as negative figures","")</f>
        <v/>
      </c>
      <c r="B15" s="403"/>
      <c r="C15" s="403"/>
      <c r="D15" s="403"/>
      <c r="E15" s="403"/>
      <c r="F15" s="404"/>
      <c r="I15" s="60"/>
      <c r="J15" s="60"/>
    </row>
    <row r="16" spans="1:12" s="38" customFormat="1" ht="25" customHeight="1">
      <c r="A16" s="333" t="s">
        <v>443</v>
      </c>
      <c r="B16" s="344"/>
      <c r="C16" s="94"/>
      <c r="D16" s="94"/>
      <c r="E16" s="94"/>
      <c r="F16" s="94"/>
      <c r="I16" s="60"/>
      <c r="J16" s="60"/>
    </row>
    <row r="17" spans="1:10" ht="25" customHeight="1">
      <c r="A17" s="289" t="s">
        <v>471</v>
      </c>
      <c r="B17" s="76"/>
      <c r="C17" s="94"/>
      <c r="D17" s="94"/>
      <c r="E17" s="94"/>
      <c r="F17" s="94"/>
      <c r="G17" s="38"/>
    </row>
    <row r="18" spans="1:10" ht="25" customHeight="1">
      <c r="A18" s="287" t="s">
        <v>434</v>
      </c>
      <c r="B18" s="76"/>
      <c r="C18" s="94"/>
      <c r="D18" s="94"/>
      <c r="E18" s="94"/>
      <c r="F18" s="94"/>
      <c r="G18" s="38"/>
    </row>
    <row r="19" spans="1:10" ht="29.5" customHeight="1"/>
    <row r="20" spans="1:10" ht="23.5" customHeight="1">
      <c r="A20" s="406" t="s">
        <v>316</v>
      </c>
      <c r="B20" s="406"/>
      <c r="C20" s="406"/>
      <c r="D20" s="406"/>
      <c r="E20" s="406"/>
      <c r="F20" s="406"/>
      <c r="G20" s="154"/>
    </row>
    <row r="21" spans="1:10" ht="80.150000000000006" customHeight="1">
      <c r="A21" s="439" t="s">
        <v>4609</v>
      </c>
      <c r="B21" s="439"/>
      <c r="C21" s="439"/>
      <c r="D21" s="439"/>
      <c r="E21" s="439"/>
      <c r="F21" s="439"/>
      <c r="G21" s="155"/>
    </row>
    <row r="22" spans="1:10" ht="60" customHeight="1">
      <c r="A22" s="439" t="s">
        <v>4692</v>
      </c>
      <c r="B22" s="439"/>
      <c r="C22" s="439"/>
      <c r="D22" s="439"/>
      <c r="E22" s="439"/>
      <c r="F22" s="439"/>
      <c r="G22" s="155"/>
      <c r="H22" s="155"/>
      <c r="I22" s="156"/>
    </row>
    <row r="23" spans="1:10" ht="25" customHeight="1">
      <c r="A23" s="408" t="s">
        <v>19</v>
      </c>
      <c r="B23" s="408"/>
      <c r="C23" s="408"/>
      <c r="D23" s="408"/>
      <c r="E23" s="408"/>
      <c r="F23" s="408"/>
      <c r="G23" s="408"/>
    </row>
    <row r="24" spans="1:10" ht="27.65" customHeight="1">
      <c r="A24" s="439" t="s">
        <v>4576</v>
      </c>
      <c r="B24" s="439"/>
      <c r="C24" s="439"/>
      <c r="D24" s="439"/>
      <c r="E24" s="439"/>
      <c r="F24" s="439"/>
      <c r="G24" s="286"/>
    </row>
    <row r="25" spans="1:10" ht="21" customHeight="1">
      <c r="A25" s="439" t="s">
        <v>478</v>
      </c>
      <c r="B25" s="439"/>
      <c r="C25" s="439"/>
      <c r="D25" s="439"/>
      <c r="E25" s="439"/>
      <c r="F25" s="439"/>
      <c r="G25" s="286"/>
      <c r="H25" s="173"/>
      <c r="I25" s="173"/>
      <c r="J25" s="38"/>
    </row>
    <row r="26" spans="1:10" ht="28.75" customHeight="1">
      <c r="A26" s="439" t="s">
        <v>525</v>
      </c>
      <c r="B26" s="439"/>
      <c r="C26" s="439"/>
      <c r="D26" s="439"/>
      <c r="E26" s="439"/>
      <c r="F26" s="439"/>
      <c r="G26" s="286"/>
      <c r="H26" s="173"/>
      <c r="I26" s="173"/>
    </row>
    <row r="27" spans="1:10" ht="58.75" customHeight="1">
      <c r="A27" s="439" t="s">
        <v>508</v>
      </c>
      <c r="B27" s="439"/>
      <c r="C27" s="439"/>
      <c r="D27" s="439"/>
      <c r="E27" s="439"/>
      <c r="F27" s="439"/>
      <c r="G27" s="286"/>
      <c r="H27" s="173"/>
      <c r="I27" s="173"/>
    </row>
    <row r="28" spans="1:10" ht="25" customHeight="1">
      <c r="A28" s="408" t="s">
        <v>419</v>
      </c>
      <c r="B28" s="408"/>
      <c r="C28" s="408"/>
      <c r="D28" s="408"/>
      <c r="E28" s="408"/>
      <c r="F28" s="408"/>
      <c r="G28" s="408"/>
    </row>
    <row r="29" spans="1:10" ht="25" customHeight="1">
      <c r="A29" s="469" t="s">
        <v>336</v>
      </c>
      <c r="B29" s="469"/>
      <c r="C29" s="469"/>
      <c r="D29" s="469"/>
      <c r="E29" s="469"/>
      <c r="F29" s="469"/>
      <c r="G29" s="469"/>
    </row>
    <row r="30" spans="1:10" ht="40.75" customHeight="1">
      <c r="A30" s="439" t="s">
        <v>5579</v>
      </c>
      <c r="B30" s="439"/>
      <c r="C30" s="439"/>
      <c r="D30" s="439"/>
      <c r="E30" s="439"/>
      <c r="F30" s="439"/>
      <c r="G30" s="286"/>
    </row>
    <row r="32" spans="1:10" ht="25" customHeight="1">
      <c r="A32" s="157"/>
    </row>
  </sheetData>
  <sheetProtection algorithmName="SHA-512" hashValue="+j/w0r+EggSa3URAWl664XmB8/TfowC/fMtviEqo5niMGDMbVkXJfLrbjoFvEndShWTAGhBlGjNoQtpwXXTneg==" saltValue="ssJVty3usYTR5SH/ofx7XQ==" spinCount="100000" sheet="1" formatColumns="0" formatRows="0"/>
  <mergeCells count="16">
    <mergeCell ref="K1:L1"/>
    <mergeCell ref="A1:F1"/>
    <mergeCell ref="A26:F26"/>
    <mergeCell ref="A29:G29"/>
    <mergeCell ref="A30:F30"/>
    <mergeCell ref="A13:F13"/>
    <mergeCell ref="A22:F22"/>
    <mergeCell ref="A14:F14"/>
    <mergeCell ref="A15:F15"/>
    <mergeCell ref="A20:F20"/>
    <mergeCell ref="A21:F21"/>
    <mergeCell ref="A23:G23"/>
    <mergeCell ref="A24:F24"/>
    <mergeCell ref="A25:F25"/>
    <mergeCell ref="A27:F27"/>
    <mergeCell ref="A28:G28"/>
  </mergeCells>
  <dataValidations count="1">
    <dataValidation type="list" allowBlank="1" showInputMessage="1" showErrorMessage="1" sqref="B11" xr:uid="{00000000-0002-0000-1100-000000000000}">
      <formula1>"YES,NO"</formula1>
    </dataValidation>
  </dataValidations>
  <hyperlinks>
    <hyperlink ref="A18" location="Review!A1" display="Review all section entries" xr:uid="{00000000-0004-0000-1100-000000000000}"/>
    <hyperlink ref="A16" location="'15. Pooled investment vehicles'!A1" display="Next section: Pooled investment vehicles" xr:uid="{00000000-0004-0000-1100-000001000000}"/>
    <hyperlink ref="A17" location="'Table of contents'!A1" display="Table of contents" xr:uid="{00000000-0004-0000-1100-000002000000}"/>
  </hyperlinks>
  <pageMargins left="0.70866141732283472" right="0.70866141732283472" top="0.74803149606299213" bottom="0.74803149606299213" header="0.31496062992125984" footer="0.31496062992125984"/>
  <pageSetup paperSize="8" scale="6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7C80"/>
  </sheetPr>
  <dimension ref="A1:E27"/>
  <sheetViews>
    <sheetView showGridLines="0" zoomScaleNormal="100" workbookViewId="0">
      <selection sqref="A1:B1"/>
    </sheetView>
  </sheetViews>
  <sheetFormatPr defaultColWidth="8.81640625" defaultRowHeight="25" customHeight="1"/>
  <cols>
    <col min="1" max="1" width="39.1796875" style="34" customWidth="1"/>
    <col min="2" max="2" width="108.453125" style="34" customWidth="1"/>
    <col min="3" max="3" width="26.54296875" style="34" bestFit="1" customWidth="1"/>
    <col min="4" max="4" width="16.453125" style="34" customWidth="1"/>
    <col min="5" max="16384" width="8.81640625" style="34"/>
  </cols>
  <sheetData>
    <row r="1" spans="1:5" ht="25" customHeight="1">
      <c r="A1" s="384" t="s">
        <v>4512</v>
      </c>
      <c r="B1" s="384"/>
      <c r="C1" s="25"/>
    </row>
    <row r="2" spans="1:5" ht="25" customHeight="1">
      <c r="A2" s="247" t="s">
        <v>471</v>
      </c>
      <c r="B2" s="247"/>
      <c r="C2" s="25"/>
    </row>
    <row r="3" spans="1:5" ht="25" customHeight="1">
      <c r="A3" s="383"/>
      <c r="B3" s="383"/>
      <c r="C3" s="383"/>
    </row>
    <row r="4" spans="1:5" ht="25" customHeight="1">
      <c r="A4" s="252" t="s">
        <v>4509</v>
      </c>
      <c r="B4" s="2" t="s">
        <v>5594</v>
      </c>
      <c r="C4" s="2" t="s">
        <v>4510</v>
      </c>
      <c r="D4" s="2" t="s">
        <v>64</v>
      </c>
      <c r="E4" s="3"/>
    </row>
    <row r="5" spans="1:5" ht="25" customHeight="1">
      <c r="A5" s="249" t="s">
        <v>5541</v>
      </c>
      <c r="B5" s="4" t="s">
        <v>4494</v>
      </c>
      <c r="C5" s="251" t="s">
        <v>2331</v>
      </c>
      <c r="D5" s="250"/>
      <c r="E5" s="3"/>
    </row>
    <row r="6" spans="1:5" ht="25" customHeight="1">
      <c r="A6" s="249" t="s">
        <v>2326</v>
      </c>
      <c r="B6" s="4" t="s">
        <v>4496</v>
      </c>
      <c r="C6" s="251" t="s">
        <v>2331</v>
      </c>
      <c r="D6" s="250"/>
      <c r="E6" s="3"/>
    </row>
    <row r="7" spans="1:5" ht="25" customHeight="1">
      <c r="A7" s="19" t="s">
        <v>2282</v>
      </c>
      <c r="B7" s="4" t="s">
        <v>4566</v>
      </c>
      <c r="C7" s="5" t="s">
        <v>2285</v>
      </c>
      <c r="D7" s="22" t="str">
        <f>'1. Reporting information'!C21</f>
        <v>NO</v>
      </c>
    </row>
    <row r="8" spans="1:5" ht="25" customHeight="1">
      <c r="A8" s="19" t="s">
        <v>344</v>
      </c>
      <c r="B8" s="4" t="s">
        <v>2318</v>
      </c>
      <c r="C8" s="6" t="s">
        <v>61</v>
      </c>
      <c r="D8" s="22" t="str">
        <f>'2. Membership'!C16</f>
        <v>NO</v>
      </c>
    </row>
    <row r="9" spans="1:5" ht="25" customHeight="1">
      <c r="A9" s="19" t="s">
        <v>345</v>
      </c>
      <c r="B9" s="4" t="s">
        <v>317</v>
      </c>
      <c r="C9" s="7" t="s">
        <v>348</v>
      </c>
      <c r="D9" s="22" t="str">
        <f>'3. Contributions'!B21</f>
        <v>NO</v>
      </c>
    </row>
    <row r="10" spans="1:5" ht="25" customHeight="1">
      <c r="A10" s="19" t="s">
        <v>346</v>
      </c>
      <c r="B10" s="4" t="s">
        <v>25</v>
      </c>
      <c r="C10" s="7" t="s">
        <v>348</v>
      </c>
      <c r="D10" s="22" t="str">
        <f>'4. Transfers in'!B10</f>
        <v>NO</v>
      </c>
    </row>
    <row r="11" spans="1:5" ht="25" customHeight="1">
      <c r="A11" s="19" t="s">
        <v>347</v>
      </c>
      <c r="B11" s="4" t="s">
        <v>62</v>
      </c>
      <c r="C11" s="7" t="s">
        <v>348</v>
      </c>
      <c r="D11" s="22" t="str">
        <f>'5. Investment income'!B22</f>
        <v>NO</v>
      </c>
    </row>
    <row r="12" spans="1:5" ht="25" customHeight="1">
      <c r="A12" s="19" t="s">
        <v>476</v>
      </c>
      <c r="B12" s="4" t="s">
        <v>36</v>
      </c>
      <c r="C12" s="7" t="s">
        <v>348</v>
      </c>
      <c r="D12" s="22" t="str">
        <f>'6. Other income'!B9</f>
        <v>NO</v>
      </c>
    </row>
    <row r="13" spans="1:5" ht="25" customHeight="1">
      <c r="A13" s="19" t="s">
        <v>390</v>
      </c>
      <c r="B13" s="4" t="s">
        <v>427</v>
      </c>
      <c r="C13" s="8" t="s">
        <v>350</v>
      </c>
      <c r="D13" s="22" t="str">
        <f>'7. Benefits'!B12</f>
        <v>NO</v>
      </c>
    </row>
    <row r="14" spans="1:5" ht="25" customHeight="1">
      <c r="A14" s="19" t="s">
        <v>391</v>
      </c>
      <c r="B14" s="4" t="s">
        <v>63</v>
      </c>
      <c r="C14" s="8" t="s">
        <v>350</v>
      </c>
      <c r="D14" s="22" t="str">
        <f>'8. Leavers and transfers out'!B22</f>
        <v>NO</v>
      </c>
    </row>
    <row r="15" spans="1:5" ht="25" customHeight="1">
      <c r="A15" s="19" t="s">
        <v>392</v>
      </c>
      <c r="B15" s="4" t="s">
        <v>318</v>
      </c>
      <c r="C15" s="8" t="s">
        <v>350</v>
      </c>
      <c r="D15" s="22" t="str">
        <f>'9. Expenses'!B22</f>
        <v>NO</v>
      </c>
    </row>
    <row r="16" spans="1:5" ht="25" customHeight="1">
      <c r="A16" s="19" t="s">
        <v>393</v>
      </c>
      <c r="B16" s="349" t="s">
        <v>384</v>
      </c>
      <c r="C16" s="8" t="s">
        <v>350</v>
      </c>
      <c r="D16" s="22" t="str">
        <f>'10. Taxation'!B10</f>
        <v>NO</v>
      </c>
    </row>
    <row r="17" spans="1:4" ht="25" customHeight="1">
      <c r="A17" s="19" t="s">
        <v>394</v>
      </c>
      <c r="B17" s="4" t="s">
        <v>349</v>
      </c>
      <c r="C17" s="9" t="s">
        <v>315</v>
      </c>
      <c r="D17" s="22" t="str">
        <f>'11. Assets'!B56</f>
        <v>NO</v>
      </c>
    </row>
    <row r="18" spans="1:4" ht="25" customHeight="1">
      <c r="A18" s="19" t="s">
        <v>395</v>
      </c>
      <c r="B18" s="4" t="s">
        <v>2317</v>
      </c>
      <c r="C18" s="9" t="s">
        <v>315</v>
      </c>
      <c r="D18" s="22" t="str">
        <f>'12. Liabilities'!B26</f>
        <v>NO</v>
      </c>
    </row>
    <row r="19" spans="1:4" ht="25" customHeight="1">
      <c r="A19" s="19" t="s">
        <v>396</v>
      </c>
      <c r="B19" s="4" t="s">
        <v>4656</v>
      </c>
      <c r="C19" s="9" t="s">
        <v>315</v>
      </c>
      <c r="D19" s="22" t="str">
        <f>'13. Derivatives balances'!B20</f>
        <v>NO</v>
      </c>
    </row>
    <row r="20" spans="1:4" ht="25" customHeight="1">
      <c r="A20" s="19" t="s">
        <v>499</v>
      </c>
      <c r="B20" s="11" t="s">
        <v>4497</v>
      </c>
      <c r="C20" s="9" t="s">
        <v>315</v>
      </c>
      <c r="D20" s="22" t="str">
        <f>'14a. Transactions_long'!B20</f>
        <v>NO</v>
      </c>
    </row>
    <row r="21" spans="1:4" ht="25" customHeight="1">
      <c r="A21" s="19" t="s">
        <v>500</v>
      </c>
      <c r="B21" s="10" t="s">
        <v>4498</v>
      </c>
      <c r="C21" s="9" t="s">
        <v>315</v>
      </c>
      <c r="D21" s="22" t="str">
        <f>'14b. Transactions_short'!B11</f>
        <v>NO</v>
      </c>
    </row>
    <row r="22" spans="1:4" ht="25" customHeight="1">
      <c r="A22" s="19" t="s">
        <v>409</v>
      </c>
      <c r="B22" s="11" t="s">
        <v>468</v>
      </c>
      <c r="C22" s="12" t="s">
        <v>351</v>
      </c>
      <c r="D22" s="22" t="str">
        <f>'15. Pooled investment vehicles'!N14</f>
        <v>NO</v>
      </c>
    </row>
    <row r="23" spans="1:4" ht="25" customHeight="1">
      <c r="A23" s="19" t="s">
        <v>477</v>
      </c>
      <c r="B23" s="4" t="s">
        <v>501</v>
      </c>
      <c r="C23" s="12" t="s">
        <v>351</v>
      </c>
      <c r="D23" s="22" t="str">
        <f>'16. Gilts'!B15</f>
        <v>NO</v>
      </c>
    </row>
    <row r="24" spans="1:4" ht="25" customHeight="1">
      <c r="A24" s="19" t="s">
        <v>408</v>
      </c>
      <c r="B24" s="4" t="s">
        <v>319</v>
      </c>
      <c r="C24" s="12" t="s">
        <v>351</v>
      </c>
      <c r="D24" s="22" t="str">
        <f>'17. Overseas assets by country'!J16</f>
        <v>NO</v>
      </c>
    </row>
    <row r="25" spans="1:4" ht="25" customHeight="1">
      <c r="A25" s="19" t="s">
        <v>2316</v>
      </c>
      <c r="B25" s="4" t="s">
        <v>4499</v>
      </c>
      <c r="C25" s="12" t="s">
        <v>351</v>
      </c>
      <c r="D25" s="22" t="str">
        <f>'18. Capital transfers'!B7</f>
        <v>NO</v>
      </c>
    </row>
    <row r="26" spans="1:4" ht="25" customHeight="1">
      <c r="A26" s="19" t="s">
        <v>457</v>
      </c>
      <c r="B26" s="4" t="s">
        <v>458</v>
      </c>
      <c r="C26" s="4" t="s">
        <v>5540</v>
      </c>
      <c r="D26" s="4"/>
    </row>
    <row r="27" spans="1:4" ht="25" customHeight="1">
      <c r="A27" s="13"/>
      <c r="B27" s="13"/>
      <c r="C27" s="13"/>
    </row>
  </sheetData>
  <sheetProtection algorithmName="SHA-512" hashValue="wogDseB9rtXw/sTZ6IKbZDja6kO+OdAmwxa4gbZ7AFOKUwmCrsolWU0/b0ZQL7mbwDFdaH2WtC9biRfJRPaTzA==" saltValue="xE//20dUyw2dI1zC3NE5gA==" spinCount="100000" sheet="1" formatColumns="0" formatRows="0"/>
  <mergeCells count="2">
    <mergeCell ref="A3:C3"/>
    <mergeCell ref="A1:B1"/>
  </mergeCells>
  <conditionalFormatting sqref="D8:D25">
    <cfRule type="cellIs" dxfId="31" priority="3" operator="equal">
      <formula>"YES"</formula>
    </cfRule>
    <cfRule type="cellIs" dxfId="30" priority="4" operator="equal">
      <formula>"NO"</formula>
    </cfRule>
  </conditionalFormatting>
  <conditionalFormatting sqref="D7">
    <cfRule type="cellIs" dxfId="29" priority="1" operator="equal">
      <formula>"YES"</formula>
    </cfRule>
    <cfRule type="cellIs" dxfId="28" priority="2" operator="equal">
      <formula>"NO"</formula>
    </cfRule>
  </conditionalFormatting>
  <hyperlinks>
    <hyperlink ref="A10" location="'4. Transfers in'!A1" display="4. Transfers in" xr:uid="{00000000-0004-0000-0000-000000000000}"/>
    <hyperlink ref="A8" location="'2. Membership'!A1" display="2. Membership" xr:uid="{00000000-0004-0000-0000-000001000000}"/>
    <hyperlink ref="A9" location="'3. Contributions'!A1" display="3. Contributions" xr:uid="{00000000-0004-0000-0000-000002000000}"/>
    <hyperlink ref="A11" location="'5. Investment income'!A1" display="5. Investment income" xr:uid="{00000000-0004-0000-0000-000003000000}"/>
    <hyperlink ref="A14" location="'8. Leavers and transfers out'!A1" display="8. Leavers and transfers out" xr:uid="{00000000-0004-0000-0000-000004000000}"/>
    <hyperlink ref="A15" location="'9. Expenses'!A1" display="9. Leavers and transfers out" xr:uid="{00000000-0004-0000-0000-000005000000}"/>
    <hyperlink ref="A18" location="'12. Liabilities'!A1" display="12. Assets" xr:uid="{00000000-0004-0000-0000-000006000000}"/>
    <hyperlink ref="A19" location="'13. Derivatives balances'!A1" display="13. Derivatives" xr:uid="{00000000-0004-0000-0000-000007000000}"/>
    <hyperlink ref="A20" location="'14a. Transactions_long'!A1" display="14. Transactions (long)" xr:uid="{00000000-0004-0000-0000-000008000000}"/>
    <hyperlink ref="A24" location="'17. Overseas assets by country'!A1" display="17. Overseas assets by country" xr:uid="{00000000-0004-0000-0000-000009000000}"/>
    <hyperlink ref="A16" location="'10. Taxation'!A1" display="10. Taxation" xr:uid="{00000000-0004-0000-0000-00000A000000}"/>
    <hyperlink ref="A23" location="'16. Gilts'!A1" display="16. Gilts" xr:uid="{00000000-0004-0000-0000-00000B000000}"/>
    <hyperlink ref="A12" location="'6. Other income'!A1" display="6. Other income" xr:uid="{00000000-0004-0000-0000-00000C000000}"/>
    <hyperlink ref="A17" location="'11. Assets'!A1" display="11. Assets" xr:uid="{00000000-0004-0000-0000-00000D000000}"/>
    <hyperlink ref="A7" location="'1. Reporting information'!A1" display="1. Reporting information" xr:uid="{00000000-0004-0000-0000-00000E000000}"/>
    <hyperlink ref="A13" location="'7. Benefits'!A1" display="7. Insurance and other income" xr:uid="{00000000-0004-0000-0000-00000F000000}"/>
    <hyperlink ref="A22" location="'15. Pooled investment vehicles'!A1" display="15. Pooled investment vehicles" xr:uid="{00000000-0004-0000-0000-000010000000}"/>
    <hyperlink ref="A26" location="Review!A1" display="Review page" xr:uid="{00000000-0004-0000-0000-000011000000}"/>
    <hyperlink ref="A21" location="'14b. Transactions_short'!A1" display="14. Transactions (short)" xr:uid="{00000000-0004-0000-0000-000012000000}"/>
    <hyperlink ref="A25" location="'18. Capital transfers'!A1" display="18. Capital transfers" xr:uid="{00000000-0004-0000-0000-000013000000}"/>
    <hyperlink ref="A5" location="'Intro &amp; guidance'!A1" display="Intro &amp; guidance" xr:uid="{00000000-0004-0000-0000-000014000000}"/>
    <hyperlink ref="A6" location="Technical!A1" display="Technical" xr:uid="{00000000-0004-0000-0000-000015000000}"/>
  </hyperlinks>
  <pageMargins left="0.70866141732283472" right="0.70866141732283472" top="0.74803149606299213" bottom="0.74803149606299213" header="0.31496062992125984" footer="0.31496062992125984"/>
  <pageSetup paperSize="8" scale="68" orientation="landscape"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tabColor rgb="FF71DAFF"/>
    <pageSetUpPr fitToPage="1"/>
  </sheetPr>
  <dimension ref="A1:T511"/>
  <sheetViews>
    <sheetView showGridLines="0" zoomScaleNormal="100" workbookViewId="0">
      <selection sqref="A1:D1"/>
    </sheetView>
  </sheetViews>
  <sheetFormatPr defaultColWidth="8.81640625" defaultRowHeight="25" customHeight="1"/>
  <cols>
    <col min="1" max="4" width="29.453125" style="283" customWidth="1"/>
    <col min="5" max="7" width="26.1796875" style="283" customWidth="1"/>
    <col min="8" max="8" width="29.1796875" style="283" bestFit="1" customWidth="1"/>
    <col min="9" max="9" width="23.1796875" style="283" customWidth="1"/>
    <col min="10" max="10" width="24.453125" style="283" customWidth="1"/>
    <col min="11" max="11" width="45.54296875" style="283" customWidth="1"/>
    <col min="12" max="12" width="11.1796875" style="283" customWidth="1"/>
    <col min="13" max="13" width="47.1796875" style="283" customWidth="1"/>
    <col min="14" max="14" width="8.81640625" style="283"/>
    <col min="15" max="15" width="13.54296875" style="283" customWidth="1"/>
    <col min="16" max="16" width="14.1796875" style="283" hidden="1" customWidth="1"/>
    <col min="17" max="17" width="15.453125" style="283" hidden="1" customWidth="1"/>
    <col min="18" max="20" width="8.81640625" style="283" hidden="1" customWidth="1"/>
    <col min="21" max="16384" width="8.81640625" style="283"/>
  </cols>
  <sheetData>
    <row r="1" spans="1:20" ht="28.75" customHeight="1">
      <c r="A1" s="470" t="str">
        <f>"15. Pooled investment vehicles (as at the end of "&amp;""&amp;'1. Reporting information'!B5&amp;" "&amp;'1. Reporting information'!C5&amp;")"</f>
        <v>15. Pooled investment vehicles (as at the end of Quarter 3 2021)</v>
      </c>
      <c r="B1" s="470"/>
      <c r="C1" s="470"/>
      <c r="D1" s="470"/>
      <c r="E1" s="37"/>
      <c r="F1" s="161"/>
      <c r="G1" s="161"/>
      <c r="H1" s="161"/>
      <c r="K1" s="45"/>
      <c r="L1" s="45"/>
      <c r="M1" s="45"/>
      <c r="N1" s="45"/>
      <c r="O1" s="45"/>
      <c r="P1" s="45"/>
      <c r="Q1" s="45"/>
    </row>
    <row r="2" spans="1:20" ht="59.5" customHeight="1">
      <c r="A2" s="414" t="s">
        <v>4611</v>
      </c>
      <c r="B2" s="414"/>
      <c r="C2" s="414"/>
      <c r="D2" s="414"/>
      <c r="E2" s="414"/>
      <c r="F2" s="414"/>
      <c r="G2" s="414"/>
      <c r="H2" s="415"/>
      <c r="I2" s="415"/>
      <c r="J2" s="307"/>
      <c r="K2" s="45"/>
      <c r="L2" s="45"/>
      <c r="M2" s="45"/>
      <c r="N2" s="45"/>
      <c r="O2" s="45"/>
      <c r="P2" s="45"/>
      <c r="Q2" s="45"/>
    </row>
    <row r="3" spans="1:20" ht="25.4" customHeight="1">
      <c r="A3" s="414" t="s">
        <v>5580</v>
      </c>
      <c r="B3" s="414"/>
      <c r="C3" s="414"/>
      <c r="D3" s="414"/>
      <c r="E3" s="414"/>
      <c r="F3" s="414"/>
      <c r="G3" s="414"/>
      <c r="H3" s="415"/>
      <c r="I3" s="415"/>
      <c r="J3" s="307"/>
      <c r="K3" s="45"/>
      <c r="L3" s="45"/>
      <c r="M3" s="45"/>
      <c r="N3" s="45"/>
      <c r="O3" s="45"/>
      <c r="P3" s="45"/>
      <c r="Q3" s="45"/>
    </row>
    <row r="4" spans="1:20" ht="24.65" customHeight="1">
      <c r="A4" s="414" t="s">
        <v>5581</v>
      </c>
      <c r="B4" s="414"/>
      <c r="C4" s="414"/>
      <c r="D4" s="414"/>
      <c r="E4" s="414"/>
      <c r="F4" s="414"/>
      <c r="G4" s="414"/>
      <c r="H4" s="415"/>
      <c r="I4" s="415"/>
      <c r="J4" s="307"/>
      <c r="K4" s="45"/>
      <c r="L4" s="45"/>
      <c r="M4" s="45"/>
      <c r="N4" s="45"/>
      <c r="O4" s="45"/>
      <c r="P4" s="410" t="s">
        <v>4552</v>
      </c>
      <c r="Q4" s="410"/>
      <c r="R4" s="410"/>
      <c r="S4" s="410"/>
      <c r="T4" s="410"/>
    </row>
    <row r="5" spans="1:20" ht="40.75" customHeight="1">
      <c r="A5" s="414" t="s">
        <v>4612</v>
      </c>
      <c r="B5" s="414"/>
      <c r="C5" s="414"/>
      <c r="D5" s="414"/>
      <c r="E5" s="414"/>
      <c r="F5" s="414"/>
      <c r="G5" s="414"/>
      <c r="H5" s="415"/>
      <c r="I5" s="415"/>
    </row>
    <row r="6" spans="1:20" ht="20.149999999999999" customHeight="1">
      <c r="A6" s="414" t="s">
        <v>4524</v>
      </c>
      <c r="B6" s="414"/>
      <c r="C6" s="414"/>
      <c r="D6" s="414"/>
      <c r="E6" s="414"/>
      <c r="F6" s="414"/>
      <c r="G6" s="414"/>
      <c r="H6" s="415"/>
      <c r="I6" s="415"/>
    </row>
    <row r="7" spans="1:20" ht="25" customHeight="1">
      <c r="A7" s="414" t="s">
        <v>4577</v>
      </c>
      <c r="B7" s="414"/>
      <c r="C7" s="414"/>
      <c r="D7" s="414"/>
      <c r="E7" s="414"/>
      <c r="F7" s="414"/>
      <c r="G7" s="414"/>
      <c r="H7" s="414"/>
      <c r="I7" s="414"/>
      <c r="J7" s="281"/>
      <c r="K7" s="281"/>
      <c r="L7" s="281"/>
      <c r="M7" s="281"/>
      <c r="N7" s="281"/>
      <c r="O7" s="281"/>
      <c r="P7" s="281"/>
      <c r="Q7" s="281"/>
      <c r="R7" s="281"/>
    </row>
    <row r="8" spans="1:20" ht="25" customHeight="1">
      <c r="A8" s="429" t="s">
        <v>470</v>
      </c>
      <c r="B8" s="429"/>
      <c r="C8" s="429"/>
      <c r="D8" s="429"/>
      <c r="E8" s="429"/>
      <c r="F8" s="429"/>
      <c r="G8" s="429"/>
      <c r="H8" s="429"/>
      <c r="I8" s="429"/>
      <c r="K8" s="285"/>
      <c r="L8" s="281"/>
      <c r="M8" s="281"/>
      <c r="N8" s="281"/>
      <c r="O8" s="281"/>
      <c r="P8" s="281"/>
      <c r="Q8" s="281"/>
      <c r="R8" s="281"/>
    </row>
    <row r="9" spans="1:20" ht="25" customHeight="1">
      <c r="A9" s="471" t="str">
        <f>IF(SUM(P12:P511)&gt;0,"Please make sure you've only entered numbers into column J",IF(ROUND(SUM(J12:J511),0)&lt;&gt;ROUND('11. Assets'!E5,0),"Please make sure the values in column J add up to the total for pooled investment vehicles in cell E5 of spreadsheet 11",IF(SUM(Q12:T511)&gt;0,"Please make sure entries in columns E, F, G and I match the dropdown lists","")))</f>
        <v/>
      </c>
      <c r="B9" s="472"/>
      <c r="C9" s="472"/>
      <c r="D9" s="472"/>
      <c r="E9" s="472"/>
      <c r="F9" s="472"/>
      <c r="G9" s="472"/>
      <c r="H9" s="472"/>
      <c r="I9" s="473"/>
      <c r="J9" s="158"/>
    </row>
    <row r="10" spans="1:20" ht="92.5" customHeight="1">
      <c r="A10" s="159" t="s">
        <v>479</v>
      </c>
      <c r="B10" s="159" t="s">
        <v>2287</v>
      </c>
      <c r="C10" s="159" t="s">
        <v>482</v>
      </c>
      <c r="D10" s="159" t="s">
        <v>2314</v>
      </c>
      <c r="E10" s="159" t="s">
        <v>480</v>
      </c>
      <c r="F10" s="159" t="s">
        <v>2286</v>
      </c>
      <c r="G10" s="207" t="s">
        <v>2312</v>
      </c>
      <c r="H10" s="159" t="s">
        <v>2313</v>
      </c>
      <c r="I10" s="159" t="s">
        <v>481</v>
      </c>
      <c r="J10" s="159" t="s">
        <v>4610</v>
      </c>
      <c r="K10" s="72" t="s">
        <v>48</v>
      </c>
      <c r="L10" s="55"/>
      <c r="O10" s="57"/>
      <c r="P10" s="57" t="s">
        <v>460</v>
      </c>
      <c r="Q10" s="57" t="s">
        <v>4627</v>
      </c>
      <c r="R10" s="57" t="s">
        <v>4627</v>
      </c>
      <c r="S10" s="57" t="s">
        <v>4627</v>
      </c>
      <c r="T10" s="57" t="s">
        <v>4627</v>
      </c>
    </row>
    <row r="11" spans="1:20" ht="25" customHeight="1">
      <c r="A11" s="159"/>
      <c r="B11" s="159"/>
      <c r="C11" s="159"/>
      <c r="D11" s="159"/>
      <c r="E11" s="159"/>
      <c r="F11" s="159"/>
      <c r="G11" s="159"/>
      <c r="H11" s="159"/>
      <c r="I11" s="159"/>
      <c r="J11" s="160" t="s">
        <v>322</v>
      </c>
      <c r="K11" s="72"/>
      <c r="L11" s="55"/>
      <c r="M11" s="56" t="s">
        <v>11</v>
      </c>
      <c r="Q11" s="283" t="s">
        <v>4651</v>
      </c>
      <c r="R11" s="283" t="s">
        <v>4652</v>
      </c>
      <c r="S11" s="283" t="s">
        <v>4654</v>
      </c>
      <c r="T11" s="283" t="s">
        <v>4653</v>
      </c>
    </row>
    <row r="12" spans="1:20" ht="20.149999999999999" customHeight="1">
      <c r="A12" s="14"/>
      <c r="B12" s="14"/>
      <c r="C12" s="14"/>
      <c r="D12" s="14"/>
      <c r="E12" s="16" t="s">
        <v>2289</v>
      </c>
      <c r="F12" s="16" t="s">
        <v>2289</v>
      </c>
      <c r="G12" s="16" t="s">
        <v>4506</v>
      </c>
      <c r="H12" s="14"/>
      <c r="I12" s="16" t="s">
        <v>2289</v>
      </c>
      <c r="J12" s="208"/>
      <c r="K12" s="17"/>
      <c r="L12" s="60"/>
      <c r="M12" s="61" t="s">
        <v>483</v>
      </c>
      <c r="P12" s="283">
        <f>IF(OR(ISNUMBER(J12),ISBLANK(J12)),0,1)</f>
        <v>0</v>
      </c>
      <c r="Q12" s="283">
        <f>IF(OR(E12='Drop down lists'!$D$3,E12='Drop down lists'!$D$4,E12='Drop down lists'!$D$5,E12='Drop down lists'!$D$6,E12='Drop down lists'!$D$6,E12='Drop down lists'!$D$7,E12='Drop down lists'!$D$8,E12='Drop down lists'!$D$9),0,1)</f>
        <v>0</v>
      </c>
      <c r="R12" s="336">
        <f>IF(OR(F12='Drop down lists'!$D$12,F12='Drop down lists'!$D$13,F12='Drop down lists'!$D$14,F12='Drop down lists'!$D$15,F12='Drop down lists'!$D$16,F12='Drop down lists'!$D$17,F12='Drop down lists'!$D$18,F12='Drop down lists'!$D$19,F12='Drop down lists'!$D$20,F12='Drop down lists'!$D$21,F12='Drop down lists'!$D$22,F12='Drop down lists'!$D$23),0,1)</f>
        <v>0</v>
      </c>
      <c r="S12" s="283">
        <f>IF(ISNA(VLOOKUP(G12,'Drop down lists'!A:A,1,FALSE)),1,0)</f>
        <v>0</v>
      </c>
      <c r="T12" s="283">
        <f>IF(OR(I12='Drop down lists'!$H$12,I12='Drop down lists'!$H$13,I12='Drop down lists'!$H$14,I12='Drop down lists'!$H$15),0,1)</f>
        <v>0</v>
      </c>
    </row>
    <row r="13" spans="1:20" ht="20.149999999999999" customHeight="1">
      <c r="A13" s="14"/>
      <c r="B13" s="14"/>
      <c r="C13" s="14"/>
      <c r="D13" s="14"/>
      <c r="E13" s="16" t="s">
        <v>2289</v>
      </c>
      <c r="F13" s="16" t="s">
        <v>2289</v>
      </c>
      <c r="G13" s="16" t="s">
        <v>4506</v>
      </c>
      <c r="H13" s="14"/>
      <c r="I13" s="16" t="s">
        <v>2289</v>
      </c>
      <c r="J13" s="208"/>
      <c r="K13" s="17"/>
      <c r="L13" s="60"/>
      <c r="P13" s="283">
        <f t="shared" ref="P13:P76" si="0">IF(OR(ISNUMBER(J13),ISBLANK(J13)),0,1)</f>
        <v>0</v>
      </c>
      <c r="Q13" s="336">
        <f>IF(OR(E13='Drop down lists'!$D$3,E13='Drop down lists'!$D$4,E13='Drop down lists'!$D$5,E13='Drop down lists'!$D$6,E13='Drop down lists'!$D$6,E13='Drop down lists'!$D$7,E13='Drop down lists'!$D$8,E13='Drop down lists'!$D$9),0,1)</f>
        <v>0</v>
      </c>
      <c r="R13" s="336">
        <f>IF(OR(F13='Drop down lists'!$D$12,F13='Drop down lists'!$D$13,F13='Drop down lists'!$D$14,F13='Drop down lists'!$D$15,F13='Drop down lists'!$D$16,F13='Drop down lists'!$D$17,F13='Drop down lists'!$D$18,F13='Drop down lists'!$D$19,F13='Drop down lists'!$D$20,F13='Drop down lists'!$D$21,F13='Drop down lists'!$D$22,F13='Drop down lists'!$D$23),0,1)</f>
        <v>0</v>
      </c>
      <c r="S13" s="336">
        <f>IF(ISNA(VLOOKUP(G13,'Drop down lists'!A:A,1,FALSE)),1,0)</f>
        <v>0</v>
      </c>
      <c r="T13" s="336">
        <f>IF(OR(I13='Drop down lists'!$H$12,I13='Drop down lists'!$H$13,I13='Drop down lists'!$H$14,I13='Drop down lists'!$H$15),0,1)</f>
        <v>0</v>
      </c>
    </row>
    <row r="14" spans="1:20" ht="20.149999999999999" customHeight="1">
      <c r="A14" s="14"/>
      <c r="B14" s="14"/>
      <c r="C14" s="14"/>
      <c r="D14" s="14"/>
      <c r="E14" s="16" t="s">
        <v>2289</v>
      </c>
      <c r="F14" s="16" t="s">
        <v>2289</v>
      </c>
      <c r="G14" s="16" t="s">
        <v>4506</v>
      </c>
      <c r="H14" s="14"/>
      <c r="I14" s="16" t="s">
        <v>2289</v>
      </c>
      <c r="J14" s="208"/>
      <c r="K14" s="17"/>
      <c r="L14" s="60"/>
      <c r="M14" s="87" t="s">
        <v>4504</v>
      </c>
      <c r="N14" s="21" t="s">
        <v>67</v>
      </c>
      <c r="P14" s="283">
        <f t="shared" si="0"/>
        <v>0</v>
      </c>
      <c r="Q14" s="336">
        <f>IF(OR(E14='Drop down lists'!$D$3,E14='Drop down lists'!$D$4,E14='Drop down lists'!$D$5,E14='Drop down lists'!$D$6,E14='Drop down lists'!$D$6,E14='Drop down lists'!$D$7,E14='Drop down lists'!$D$8,E14='Drop down lists'!$D$9),0,1)</f>
        <v>0</v>
      </c>
      <c r="R14" s="336">
        <f>IF(OR(F14='Drop down lists'!$D$12,F14='Drop down lists'!$D$13,F14='Drop down lists'!$D$14,F14='Drop down lists'!$D$15,F14='Drop down lists'!$D$16,F14='Drop down lists'!$D$17,F14='Drop down lists'!$D$18,F14='Drop down lists'!$D$19,F14='Drop down lists'!$D$20,F14='Drop down lists'!$D$21,F14='Drop down lists'!$D$22,F14='Drop down lists'!$D$23),0,1)</f>
        <v>0</v>
      </c>
      <c r="S14" s="336">
        <f>IF(ISNA(VLOOKUP(G14,'Drop down lists'!A:A,1,FALSE)),1,0)</f>
        <v>0</v>
      </c>
      <c r="T14" s="336">
        <f>IF(OR(I14='Drop down lists'!$H$12,I14='Drop down lists'!$H$13,I14='Drop down lists'!$H$14,I14='Drop down lists'!$H$15),0,1)</f>
        <v>0</v>
      </c>
    </row>
    <row r="15" spans="1:20" ht="20.149999999999999" customHeight="1">
      <c r="A15" s="14"/>
      <c r="B15" s="14"/>
      <c r="C15" s="14"/>
      <c r="D15" s="14"/>
      <c r="E15" s="16" t="s">
        <v>2289</v>
      </c>
      <c r="F15" s="16" t="s">
        <v>2289</v>
      </c>
      <c r="G15" s="16" t="s">
        <v>4506</v>
      </c>
      <c r="H15" s="14"/>
      <c r="I15" s="16" t="s">
        <v>2289</v>
      </c>
      <c r="J15" s="208"/>
      <c r="K15" s="17"/>
      <c r="L15" s="60"/>
      <c r="M15" s="333" t="s">
        <v>529</v>
      </c>
      <c r="N15" s="76"/>
      <c r="P15" s="283">
        <f t="shared" si="0"/>
        <v>0</v>
      </c>
      <c r="Q15" s="336">
        <f>IF(OR(E15='Drop down lists'!$D$3,E15='Drop down lists'!$D$4,E15='Drop down lists'!$D$5,E15='Drop down lists'!$D$6,E15='Drop down lists'!$D$6,E15='Drop down lists'!$D$7,E15='Drop down lists'!$D$8,E15='Drop down lists'!$D$9),0,1)</f>
        <v>0</v>
      </c>
      <c r="R15" s="336">
        <f>IF(OR(F15='Drop down lists'!$D$12,F15='Drop down lists'!$D$13,F15='Drop down lists'!$D$14,F15='Drop down lists'!$D$15,F15='Drop down lists'!$D$16,F15='Drop down lists'!$D$17,F15='Drop down lists'!$D$18,F15='Drop down lists'!$D$19,F15='Drop down lists'!$D$20,F15='Drop down lists'!$D$21,F15='Drop down lists'!$D$22,F15='Drop down lists'!$D$23),0,1)</f>
        <v>0</v>
      </c>
      <c r="S15" s="336">
        <f>IF(ISNA(VLOOKUP(G15,'Drop down lists'!A:A,1,FALSE)),1,0)</f>
        <v>0</v>
      </c>
      <c r="T15" s="336">
        <f>IF(OR(I15='Drop down lists'!$H$12,I15='Drop down lists'!$H$13,I15='Drop down lists'!$H$14,I15='Drop down lists'!$H$15),0,1)</f>
        <v>0</v>
      </c>
    </row>
    <row r="16" spans="1:20" ht="20.149999999999999" customHeight="1">
      <c r="A16" s="14"/>
      <c r="B16" s="345"/>
      <c r="C16" s="14"/>
      <c r="D16" s="14"/>
      <c r="E16" s="16" t="s">
        <v>2289</v>
      </c>
      <c r="F16" s="16" t="s">
        <v>2289</v>
      </c>
      <c r="G16" s="16" t="s">
        <v>4506</v>
      </c>
      <c r="H16" s="14"/>
      <c r="I16" s="16" t="s">
        <v>2289</v>
      </c>
      <c r="J16" s="208"/>
      <c r="K16" s="17"/>
      <c r="L16" s="60"/>
      <c r="M16" s="448" t="s">
        <v>471</v>
      </c>
      <c r="N16" s="448"/>
      <c r="P16" s="283">
        <f t="shared" si="0"/>
        <v>0</v>
      </c>
      <c r="Q16" s="336">
        <f>IF(OR(E16='Drop down lists'!$D$3,E16='Drop down lists'!$D$4,E16='Drop down lists'!$D$5,E16='Drop down lists'!$D$6,E16='Drop down lists'!$D$6,E16='Drop down lists'!$D$7,E16='Drop down lists'!$D$8,E16='Drop down lists'!$D$9),0,1)</f>
        <v>0</v>
      </c>
      <c r="R16" s="336">
        <f>IF(OR(F16='Drop down lists'!$D$12,F16='Drop down lists'!$D$13,F16='Drop down lists'!$D$14,F16='Drop down lists'!$D$15,F16='Drop down lists'!$D$16,F16='Drop down lists'!$D$17,F16='Drop down lists'!$D$18,F16='Drop down lists'!$D$19,F16='Drop down lists'!$D$20,F16='Drop down lists'!$D$21,F16='Drop down lists'!$D$22,F16='Drop down lists'!$D$23),0,1)</f>
        <v>0</v>
      </c>
      <c r="S16" s="336">
        <f>IF(ISNA(VLOOKUP(G16,'Drop down lists'!A:A,1,FALSE)),1,0)</f>
        <v>0</v>
      </c>
      <c r="T16" s="336">
        <f>IF(OR(I16='Drop down lists'!$H$12,I16='Drop down lists'!$H$13,I16='Drop down lists'!$H$14,I16='Drop down lists'!$H$15),0,1)</f>
        <v>0</v>
      </c>
    </row>
    <row r="17" spans="1:20" ht="20.149999999999999" customHeight="1">
      <c r="A17" s="14"/>
      <c r="B17" s="14"/>
      <c r="C17" s="14"/>
      <c r="D17" s="14"/>
      <c r="E17" s="16" t="s">
        <v>2289</v>
      </c>
      <c r="F17" s="16" t="s">
        <v>2289</v>
      </c>
      <c r="G17" s="16" t="s">
        <v>4506</v>
      </c>
      <c r="H17" s="14"/>
      <c r="I17" s="16" t="s">
        <v>2289</v>
      </c>
      <c r="J17" s="208"/>
      <c r="K17" s="17"/>
      <c r="L17" s="60"/>
      <c r="M17" s="287" t="s">
        <v>434</v>
      </c>
      <c r="N17" s="76"/>
      <c r="P17" s="283">
        <f t="shared" si="0"/>
        <v>0</v>
      </c>
      <c r="Q17" s="336">
        <f>IF(OR(E17='Drop down lists'!$D$3,E17='Drop down lists'!$D$4,E17='Drop down lists'!$D$5,E17='Drop down lists'!$D$6,E17='Drop down lists'!$D$6,E17='Drop down lists'!$D$7,E17='Drop down lists'!$D$8,E17='Drop down lists'!$D$9),0,1)</f>
        <v>0</v>
      </c>
      <c r="R17" s="336">
        <f>IF(OR(F17='Drop down lists'!$D$12,F17='Drop down lists'!$D$13,F17='Drop down lists'!$D$14,F17='Drop down lists'!$D$15,F17='Drop down lists'!$D$16,F17='Drop down lists'!$D$17,F17='Drop down lists'!$D$18,F17='Drop down lists'!$D$19,F17='Drop down lists'!$D$20,F17='Drop down lists'!$D$21,F17='Drop down lists'!$D$22,F17='Drop down lists'!$D$23),0,1)</f>
        <v>0</v>
      </c>
      <c r="S17" s="336">
        <f>IF(ISNA(VLOOKUP(G17,'Drop down lists'!A:A,1,FALSE)),1,0)</f>
        <v>0</v>
      </c>
      <c r="T17" s="336">
        <f>IF(OR(I17='Drop down lists'!$H$12,I17='Drop down lists'!$H$13,I17='Drop down lists'!$H$14,I17='Drop down lists'!$H$15),0,1)</f>
        <v>0</v>
      </c>
    </row>
    <row r="18" spans="1:20" ht="20.149999999999999" customHeight="1">
      <c r="A18" s="14"/>
      <c r="B18" s="14"/>
      <c r="C18" s="14"/>
      <c r="D18" s="14"/>
      <c r="E18" s="16" t="s">
        <v>2289</v>
      </c>
      <c r="F18" s="16" t="s">
        <v>2289</v>
      </c>
      <c r="G18" s="16" t="s">
        <v>4506</v>
      </c>
      <c r="H18" s="14"/>
      <c r="I18" s="16" t="s">
        <v>2289</v>
      </c>
      <c r="J18" s="208"/>
      <c r="K18" s="17"/>
      <c r="L18" s="60"/>
      <c r="P18" s="283">
        <f t="shared" si="0"/>
        <v>0</v>
      </c>
      <c r="Q18" s="336">
        <f>IF(OR(E18='Drop down lists'!$D$3,E18='Drop down lists'!$D$4,E18='Drop down lists'!$D$5,E18='Drop down lists'!$D$6,E18='Drop down lists'!$D$6,E18='Drop down lists'!$D$7,E18='Drop down lists'!$D$8,E18='Drop down lists'!$D$9),0,1)</f>
        <v>0</v>
      </c>
      <c r="R18" s="336">
        <f>IF(OR(F18='Drop down lists'!$D$12,F18='Drop down lists'!$D$13,F18='Drop down lists'!$D$14,F18='Drop down lists'!$D$15,F18='Drop down lists'!$D$16,F18='Drop down lists'!$D$17,F18='Drop down lists'!$D$18,F18='Drop down lists'!$D$19,F18='Drop down lists'!$D$20,F18='Drop down lists'!$D$21,F18='Drop down lists'!$D$22,F18='Drop down lists'!$D$23),0,1)</f>
        <v>0</v>
      </c>
      <c r="S18" s="336">
        <f>IF(ISNA(VLOOKUP(G18,'Drop down lists'!A:A,1,FALSE)),1,0)</f>
        <v>0</v>
      </c>
      <c r="T18" s="336">
        <f>IF(OR(I18='Drop down lists'!$H$12,I18='Drop down lists'!$H$13,I18='Drop down lists'!$H$14,I18='Drop down lists'!$H$15),0,1)</f>
        <v>0</v>
      </c>
    </row>
    <row r="19" spans="1:20" ht="20.149999999999999" customHeight="1">
      <c r="A19" s="14"/>
      <c r="B19" s="14"/>
      <c r="C19" s="14"/>
      <c r="D19" s="14"/>
      <c r="E19" s="16" t="s">
        <v>2289</v>
      </c>
      <c r="F19" s="16" t="s">
        <v>2289</v>
      </c>
      <c r="G19" s="16" t="s">
        <v>4506</v>
      </c>
      <c r="H19" s="14"/>
      <c r="I19" s="16" t="s">
        <v>2289</v>
      </c>
      <c r="J19" s="208"/>
      <c r="K19" s="17"/>
      <c r="L19" s="60"/>
      <c r="P19" s="283">
        <f t="shared" si="0"/>
        <v>0</v>
      </c>
      <c r="Q19" s="336">
        <f>IF(OR(E19='Drop down lists'!$D$3,E19='Drop down lists'!$D$4,E19='Drop down lists'!$D$5,E19='Drop down lists'!$D$6,E19='Drop down lists'!$D$6,E19='Drop down lists'!$D$7,E19='Drop down lists'!$D$8,E19='Drop down lists'!$D$9),0,1)</f>
        <v>0</v>
      </c>
      <c r="R19" s="336">
        <f>IF(OR(F19='Drop down lists'!$D$12,F19='Drop down lists'!$D$13,F19='Drop down lists'!$D$14,F19='Drop down lists'!$D$15,F19='Drop down lists'!$D$16,F19='Drop down lists'!$D$17,F19='Drop down lists'!$D$18,F19='Drop down lists'!$D$19,F19='Drop down lists'!$D$20,F19='Drop down lists'!$D$21,F19='Drop down lists'!$D$22,F19='Drop down lists'!$D$23),0,1)</f>
        <v>0</v>
      </c>
      <c r="S19" s="336">
        <f>IF(ISNA(VLOOKUP(G19,'Drop down lists'!A:A,1,FALSE)),1,0)</f>
        <v>0</v>
      </c>
      <c r="T19" s="336">
        <f>IF(OR(I19='Drop down lists'!$H$12,I19='Drop down lists'!$H$13,I19='Drop down lists'!$H$14,I19='Drop down lists'!$H$15),0,1)</f>
        <v>0</v>
      </c>
    </row>
    <row r="20" spans="1:20" ht="20.149999999999999" customHeight="1">
      <c r="A20" s="14"/>
      <c r="B20" s="14"/>
      <c r="C20" s="14"/>
      <c r="D20" s="14"/>
      <c r="E20" s="16" t="s">
        <v>2289</v>
      </c>
      <c r="F20" s="16" t="s">
        <v>2289</v>
      </c>
      <c r="G20" s="16" t="s">
        <v>4506</v>
      </c>
      <c r="H20" s="14"/>
      <c r="I20" s="16" t="s">
        <v>2289</v>
      </c>
      <c r="J20" s="208"/>
      <c r="K20" s="17"/>
      <c r="L20" s="60"/>
      <c r="P20" s="283">
        <f t="shared" si="0"/>
        <v>0</v>
      </c>
      <c r="Q20" s="336">
        <f>IF(OR(E20='Drop down lists'!$D$3,E20='Drop down lists'!$D$4,E20='Drop down lists'!$D$5,E20='Drop down lists'!$D$6,E20='Drop down lists'!$D$6,E20='Drop down lists'!$D$7,E20='Drop down lists'!$D$8,E20='Drop down lists'!$D$9),0,1)</f>
        <v>0</v>
      </c>
      <c r="R20" s="336">
        <f>IF(OR(F20='Drop down lists'!$D$12,F20='Drop down lists'!$D$13,F20='Drop down lists'!$D$14,F20='Drop down lists'!$D$15,F20='Drop down lists'!$D$16,F20='Drop down lists'!$D$17,F20='Drop down lists'!$D$18,F20='Drop down lists'!$D$19,F20='Drop down lists'!$D$20,F20='Drop down lists'!$D$21,F20='Drop down lists'!$D$22,F20='Drop down lists'!$D$23),0,1)</f>
        <v>0</v>
      </c>
      <c r="S20" s="336">
        <f>IF(ISNA(VLOOKUP(G20,'Drop down lists'!A:A,1,FALSE)),1,0)</f>
        <v>0</v>
      </c>
      <c r="T20" s="336">
        <f>IF(OR(I20='Drop down lists'!$H$12,I20='Drop down lists'!$H$13,I20='Drop down lists'!$H$14,I20='Drop down lists'!$H$15),0,1)</f>
        <v>0</v>
      </c>
    </row>
    <row r="21" spans="1:20" ht="20.149999999999999" customHeight="1">
      <c r="A21" s="14"/>
      <c r="B21" s="14"/>
      <c r="C21" s="14"/>
      <c r="D21" s="14"/>
      <c r="E21" s="16" t="s">
        <v>2289</v>
      </c>
      <c r="F21" s="16" t="s">
        <v>2289</v>
      </c>
      <c r="G21" s="16" t="s">
        <v>4506</v>
      </c>
      <c r="H21" s="14"/>
      <c r="I21" s="16" t="s">
        <v>2289</v>
      </c>
      <c r="J21" s="208"/>
      <c r="K21" s="17"/>
      <c r="L21" s="60"/>
      <c r="P21" s="283">
        <f t="shared" si="0"/>
        <v>0</v>
      </c>
      <c r="Q21" s="336">
        <f>IF(OR(E21='Drop down lists'!$D$3,E21='Drop down lists'!$D$4,E21='Drop down lists'!$D$5,E21='Drop down lists'!$D$6,E21='Drop down lists'!$D$6,E21='Drop down lists'!$D$7,E21='Drop down lists'!$D$8,E21='Drop down lists'!$D$9),0,1)</f>
        <v>0</v>
      </c>
      <c r="R21" s="336">
        <f>IF(OR(F21='Drop down lists'!$D$12,F21='Drop down lists'!$D$13,F21='Drop down lists'!$D$14,F21='Drop down lists'!$D$15,F21='Drop down lists'!$D$16,F21='Drop down lists'!$D$17,F21='Drop down lists'!$D$18,F21='Drop down lists'!$D$19,F21='Drop down lists'!$D$20,F21='Drop down lists'!$D$21,F21='Drop down lists'!$D$22,F21='Drop down lists'!$D$23),0,1)</f>
        <v>0</v>
      </c>
      <c r="S21" s="336">
        <f>IF(ISNA(VLOOKUP(G21,'Drop down lists'!A:A,1,FALSE)),1,0)</f>
        <v>0</v>
      </c>
      <c r="T21" s="336">
        <f>IF(OR(I21='Drop down lists'!$H$12,I21='Drop down lists'!$H$13,I21='Drop down lists'!$H$14,I21='Drop down lists'!$H$15),0,1)</f>
        <v>0</v>
      </c>
    </row>
    <row r="22" spans="1:20" ht="20.149999999999999" customHeight="1">
      <c r="A22" s="14"/>
      <c r="B22" s="14"/>
      <c r="C22" s="14"/>
      <c r="D22" s="14"/>
      <c r="E22" s="16" t="s">
        <v>2289</v>
      </c>
      <c r="F22" s="16" t="s">
        <v>2289</v>
      </c>
      <c r="G22" s="16" t="s">
        <v>4506</v>
      </c>
      <c r="H22" s="14"/>
      <c r="I22" s="16" t="s">
        <v>2289</v>
      </c>
      <c r="J22" s="208"/>
      <c r="K22" s="17"/>
      <c r="L22" s="60"/>
      <c r="P22" s="283">
        <f t="shared" si="0"/>
        <v>0</v>
      </c>
      <c r="Q22" s="336">
        <f>IF(OR(E22='Drop down lists'!$D$3,E22='Drop down lists'!$D$4,E22='Drop down lists'!$D$5,E22='Drop down lists'!$D$6,E22='Drop down lists'!$D$6,E22='Drop down lists'!$D$7,E22='Drop down lists'!$D$8,E22='Drop down lists'!$D$9),0,1)</f>
        <v>0</v>
      </c>
      <c r="R22" s="336">
        <f>IF(OR(F22='Drop down lists'!$D$12,F22='Drop down lists'!$D$13,F22='Drop down lists'!$D$14,F22='Drop down lists'!$D$15,F22='Drop down lists'!$D$16,F22='Drop down lists'!$D$17,F22='Drop down lists'!$D$18,F22='Drop down lists'!$D$19,F22='Drop down lists'!$D$20,F22='Drop down lists'!$D$21,F22='Drop down lists'!$D$22,F22='Drop down lists'!$D$23),0,1)</f>
        <v>0</v>
      </c>
      <c r="S22" s="336">
        <f>IF(ISNA(VLOOKUP(G22,'Drop down lists'!A:A,1,FALSE)),1,0)</f>
        <v>0</v>
      </c>
      <c r="T22" s="336">
        <f>IF(OR(I22='Drop down lists'!$H$12,I22='Drop down lists'!$H$13,I22='Drop down lists'!$H$14,I22='Drop down lists'!$H$15),0,1)</f>
        <v>0</v>
      </c>
    </row>
    <row r="23" spans="1:20" ht="20.149999999999999" customHeight="1">
      <c r="A23" s="14"/>
      <c r="B23" s="14"/>
      <c r="C23" s="14"/>
      <c r="D23" s="14"/>
      <c r="E23" s="16" t="s">
        <v>2289</v>
      </c>
      <c r="F23" s="16" t="s">
        <v>2289</v>
      </c>
      <c r="G23" s="16" t="s">
        <v>4506</v>
      </c>
      <c r="H23" s="14"/>
      <c r="I23" s="16" t="s">
        <v>2289</v>
      </c>
      <c r="J23" s="208"/>
      <c r="K23" s="17"/>
      <c r="L23" s="60"/>
      <c r="P23" s="283">
        <f t="shared" si="0"/>
        <v>0</v>
      </c>
      <c r="Q23" s="336">
        <f>IF(OR(E23='Drop down lists'!$D$3,E23='Drop down lists'!$D$4,E23='Drop down lists'!$D$5,E23='Drop down lists'!$D$6,E23='Drop down lists'!$D$6,E23='Drop down lists'!$D$7,E23='Drop down lists'!$D$8,E23='Drop down lists'!$D$9),0,1)</f>
        <v>0</v>
      </c>
      <c r="R23" s="336">
        <f>IF(OR(F23='Drop down lists'!$D$12,F23='Drop down lists'!$D$13,F23='Drop down lists'!$D$14,F23='Drop down lists'!$D$15,F23='Drop down lists'!$D$16,F23='Drop down lists'!$D$17,F23='Drop down lists'!$D$18,F23='Drop down lists'!$D$19,F23='Drop down lists'!$D$20,F23='Drop down lists'!$D$21,F23='Drop down lists'!$D$22,F23='Drop down lists'!$D$23),0,1)</f>
        <v>0</v>
      </c>
      <c r="S23" s="336">
        <f>IF(ISNA(VLOOKUP(G23,'Drop down lists'!A:A,1,FALSE)),1,0)</f>
        <v>0</v>
      </c>
      <c r="T23" s="336">
        <f>IF(OR(I23='Drop down lists'!$H$12,I23='Drop down lists'!$H$13,I23='Drop down lists'!$H$14,I23='Drop down lists'!$H$15),0,1)</f>
        <v>0</v>
      </c>
    </row>
    <row r="24" spans="1:20" ht="20.149999999999999" customHeight="1">
      <c r="A24" s="14"/>
      <c r="B24" s="14"/>
      <c r="C24" s="14"/>
      <c r="D24" s="14"/>
      <c r="E24" s="16" t="s">
        <v>2289</v>
      </c>
      <c r="F24" s="16" t="s">
        <v>2289</v>
      </c>
      <c r="G24" s="16" t="s">
        <v>4506</v>
      </c>
      <c r="H24" s="14"/>
      <c r="I24" s="16" t="s">
        <v>2289</v>
      </c>
      <c r="J24" s="208"/>
      <c r="K24" s="17"/>
      <c r="L24" s="60"/>
      <c r="P24" s="283">
        <f t="shared" si="0"/>
        <v>0</v>
      </c>
      <c r="Q24" s="336">
        <f>IF(OR(E24='Drop down lists'!$D$3,E24='Drop down lists'!$D$4,E24='Drop down lists'!$D$5,E24='Drop down lists'!$D$6,E24='Drop down lists'!$D$6,E24='Drop down lists'!$D$7,E24='Drop down lists'!$D$8,E24='Drop down lists'!$D$9),0,1)</f>
        <v>0</v>
      </c>
      <c r="R24" s="336">
        <f>IF(OR(F24='Drop down lists'!$D$12,F24='Drop down lists'!$D$13,F24='Drop down lists'!$D$14,F24='Drop down lists'!$D$15,F24='Drop down lists'!$D$16,F24='Drop down lists'!$D$17,F24='Drop down lists'!$D$18,F24='Drop down lists'!$D$19,F24='Drop down lists'!$D$20,F24='Drop down lists'!$D$21,F24='Drop down lists'!$D$22,F24='Drop down lists'!$D$23),0,1)</f>
        <v>0</v>
      </c>
      <c r="S24" s="336">
        <f>IF(ISNA(VLOOKUP(G24,'Drop down lists'!A:A,1,FALSE)),1,0)</f>
        <v>0</v>
      </c>
      <c r="T24" s="336">
        <f>IF(OR(I24='Drop down lists'!$H$12,I24='Drop down lists'!$H$13,I24='Drop down lists'!$H$14,I24='Drop down lists'!$H$15),0,1)</f>
        <v>0</v>
      </c>
    </row>
    <row r="25" spans="1:20" ht="20.149999999999999" customHeight="1">
      <c r="A25" s="14"/>
      <c r="B25" s="14"/>
      <c r="C25" s="14"/>
      <c r="D25" s="14"/>
      <c r="E25" s="16" t="s">
        <v>2289</v>
      </c>
      <c r="F25" s="16" t="s">
        <v>2289</v>
      </c>
      <c r="G25" s="16" t="s">
        <v>4506</v>
      </c>
      <c r="H25" s="14"/>
      <c r="I25" s="16" t="s">
        <v>2289</v>
      </c>
      <c r="J25" s="208"/>
      <c r="K25" s="17"/>
      <c r="L25" s="60"/>
      <c r="P25" s="283">
        <f t="shared" si="0"/>
        <v>0</v>
      </c>
      <c r="Q25" s="336">
        <f>IF(OR(E25='Drop down lists'!$D$3,E25='Drop down lists'!$D$4,E25='Drop down lists'!$D$5,E25='Drop down lists'!$D$6,E25='Drop down lists'!$D$6,E25='Drop down lists'!$D$7,E25='Drop down lists'!$D$8,E25='Drop down lists'!$D$9),0,1)</f>
        <v>0</v>
      </c>
      <c r="R25" s="336">
        <f>IF(OR(F25='Drop down lists'!$D$12,F25='Drop down lists'!$D$13,F25='Drop down lists'!$D$14,F25='Drop down lists'!$D$15,F25='Drop down lists'!$D$16,F25='Drop down lists'!$D$17,F25='Drop down lists'!$D$18,F25='Drop down lists'!$D$19,F25='Drop down lists'!$D$20,F25='Drop down lists'!$D$21,F25='Drop down lists'!$D$22,F25='Drop down lists'!$D$23),0,1)</f>
        <v>0</v>
      </c>
      <c r="S25" s="336">
        <f>IF(ISNA(VLOOKUP(G25,'Drop down lists'!A:A,1,FALSE)),1,0)</f>
        <v>0</v>
      </c>
      <c r="T25" s="336">
        <f>IF(OR(I25='Drop down lists'!$H$12,I25='Drop down lists'!$H$13,I25='Drop down lists'!$H$14,I25='Drop down lists'!$H$15),0,1)</f>
        <v>0</v>
      </c>
    </row>
    <row r="26" spans="1:20" ht="20.149999999999999" customHeight="1">
      <c r="A26" s="14"/>
      <c r="B26" s="14"/>
      <c r="C26" s="14"/>
      <c r="D26" s="14"/>
      <c r="E26" s="16" t="s">
        <v>2289</v>
      </c>
      <c r="F26" s="16" t="s">
        <v>2289</v>
      </c>
      <c r="G26" s="16" t="s">
        <v>4506</v>
      </c>
      <c r="H26" s="14"/>
      <c r="I26" s="16" t="s">
        <v>2289</v>
      </c>
      <c r="J26" s="208"/>
      <c r="K26" s="17"/>
      <c r="L26" s="60"/>
      <c r="P26" s="283">
        <f t="shared" si="0"/>
        <v>0</v>
      </c>
      <c r="Q26" s="336">
        <f>IF(OR(E26='Drop down lists'!$D$3,E26='Drop down lists'!$D$4,E26='Drop down lists'!$D$5,E26='Drop down lists'!$D$6,E26='Drop down lists'!$D$6,E26='Drop down lists'!$D$7,E26='Drop down lists'!$D$8,E26='Drop down lists'!$D$9),0,1)</f>
        <v>0</v>
      </c>
      <c r="R26" s="336">
        <f>IF(OR(F26='Drop down lists'!$D$12,F26='Drop down lists'!$D$13,F26='Drop down lists'!$D$14,F26='Drop down lists'!$D$15,F26='Drop down lists'!$D$16,F26='Drop down lists'!$D$17,F26='Drop down lists'!$D$18,F26='Drop down lists'!$D$19,F26='Drop down lists'!$D$20,F26='Drop down lists'!$D$21,F26='Drop down lists'!$D$22,F26='Drop down lists'!$D$23),0,1)</f>
        <v>0</v>
      </c>
      <c r="S26" s="336">
        <f>IF(ISNA(VLOOKUP(G26,'Drop down lists'!A:A,1,FALSE)),1,0)</f>
        <v>0</v>
      </c>
      <c r="T26" s="336">
        <f>IF(OR(I26='Drop down lists'!$H$12,I26='Drop down lists'!$H$13,I26='Drop down lists'!$H$14,I26='Drop down lists'!$H$15),0,1)</f>
        <v>0</v>
      </c>
    </row>
    <row r="27" spans="1:20" ht="20.149999999999999" customHeight="1">
      <c r="A27" s="14"/>
      <c r="B27" s="14"/>
      <c r="C27" s="14"/>
      <c r="D27" s="14"/>
      <c r="E27" s="16" t="s">
        <v>2289</v>
      </c>
      <c r="F27" s="16" t="s">
        <v>2289</v>
      </c>
      <c r="G27" s="16" t="s">
        <v>4506</v>
      </c>
      <c r="H27" s="14"/>
      <c r="I27" s="16" t="s">
        <v>2289</v>
      </c>
      <c r="J27" s="208"/>
      <c r="K27" s="17"/>
      <c r="L27" s="60"/>
      <c r="P27" s="283">
        <f t="shared" si="0"/>
        <v>0</v>
      </c>
      <c r="Q27" s="336">
        <f>IF(OR(E27='Drop down lists'!$D$3,E27='Drop down lists'!$D$4,E27='Drop down lists'!$D$5,E27='Drop down lists'!$D$6,E27='Drop down lists'!$D$6,E27='Drop down lists'!$D$7,E27='Drop down lists'!$D$8,E27='Drop down lists'!$D$9),0,1)</f>
        <v>0</v>
      </c>
      <c r="R27" s="336">
        <f>IF(OR(F27='Drop down lists'!$D$12,F27='Drop down lists'!$D$13,F27='Drop down lists'!$D$14,F27='Drop down lists'!$D$15,F27='Drop down lists'!$D$16,F27='Drop down lists'!$D$17,F27='Drop down lists'!$D$18,F27='Drop down lists'!$D$19,F27='Drop down lists'!$D$20,F27='Drop down lists'!$D$21,F27='Drop down lists'!$D$22,F27='Drop down lists'!$D$23),0,1)</f>
        <v>0</v>
      </c>
      <c r="S27" s="336">
        <f>IF(ISNA(VLOOKUP(G27,'Drop down lists'!A:A,1,FALSE)),1,0)</f>
        <v>0</v>
      </c>
      <c r="T27" s="336">
        <f>IF(OR(I27='Drop down lists'!$H$12,I27='Drop down lists'!$H$13,I27='Drop down lists'!$H$14,I27='Drop down lists'!$H$15),0,1)</f>
        <v>0</v>
      </c>
    </row>
    <row r="28" spans="1:20" ht="20.149999999999999" customHeight="1">
      <c r="A28" s="14"/>
      <c r="B28" s="14"/>
      <c r="C28" s="14"/>
      <c r="D28" s="14"/>
      <c r="E28" s="16" t="s">
        <v>2289</v>
      </c>
      <c r="F28" s="16" t="s">
        <v>2289</v>
      </c>
      <c r="G28" s="16" t="s">
        <v>4506</v>
      </c>
      <c r="H28" s="14"/>
      <c r="I28" s="16" t="s">
        <v>2289</v>
      </c>
      <c r="J28" s="208"/>
      <c r="K28" s="17"/>
      <c r="L28" s="60"/>
      <c r="P28" s="283">
        <f t="shared" si="0"/>
        <v>0</v>
      </c>
      <c r="Q28" s="336">
        <f>IF(OR(E28='Drop down lists'!$D$3,E28='Drop down lists'!$D$4,E28='Drop down lists'!$D$5,E28='Drop down lists'!$D$6,E28='Drop down lists'!$D$6,E28='Drop down lists'!$D$7,E28='Drop down lists'!$D$8,E28='Drop down lists'!$D$9),0,1)</f>
        <v>0</v>
      </c>
      <c r="R28" s="336">
        <f>IF(OR(F28='Drop down lists'!$D$12,F28='Drop down lists'!$D$13,F28='Drop down lists'!$D$14,F28='Drop down lists'!$D$15,F28='Drop down lists'!$D$16,F28='Drop down lists'!$D$17,F28='Drop down lists'!$D$18,F28='Drop down lists'!$D$19,F28='Drop down lists'!$D$20,F28='Drop down lists'!$D$21,F28='Drop down lists'!$D$22,F28='Drop down lists'!$D$23),0,1)</f>
        <v>0</v>
      </c>
      <c r="S28" s="336">
        <f>IF(ISNA(VLOOKUP(G28,'Drop down lists'!A:A,1,FALSE)),1,0)</f>
        <v>0</v>
      </c>
      <c r="T28" s="336">
        <f>IF(OR(I28='Drop down lists'!$H$12,I28='Drop down lists'!$H$13,I28='Drop down lists'!$H$14,I28='Drop down lists'!$H$15),0,1)</f>
        <v>0</v>
      </c>
    </row>
    <row r="29" spans="1:20" ht="20.149999999999999" customHeight="1">
      <c r="A29" s="14"/>
      <c r="B29" s="14"/>
      <c r="C29" s="14"/>
      <c r="D29" s="14"/>
      <c r="E29" s="16" t="s">
        <v>2289</v>
      </c>
      <c r="F29" s="16" t="s">
        <v>2289</v>
      </c>
      <c r="G29" s="16" t="s">
        <v>4506</v>
      </c>
      <c r="H29" s="14"/>
      <c r="I29" s="16" t="s">
        <v>2289</v>
      </c>
      <c r="J29" s="208"/>
      <c r="K29" s="17"/>
      <c r="L29" s="60"/>
      <c r="P29" s="283">
        <f t="shared" si="0"/>
        <v>0</v>
      </c>
      <c r="Q29" s="336">
        <f>IF(OR(E29='Drop down lists'!$D$3,E29='Drop down lists'!$D$4,E29='Drop down lists'!$D$5,E29='Drop down lists'!$D$6,E29='Drop down lists'!$D$6,E29='Drop down lists'!$D$7,E29='Drop down lists'!$D$8,E29='Drop down lists'!$D$9),0,1)</f>
        <v>0</v>
      </c>
      <c r="R29" s="336">
        <f>IF(OR(F29='Drop down lists'!$D$12,F29='Drop down lists'!$D$13,F29='Drop down lists'!$D$14,F29='Drop down lists'!$D$15,F29='Drop down lists'!$D$16,F29='Drop down lists'!$D$17,F29='Drop down lists'!$D$18,F29='Drop down lists'!$D$19,F29='Drop down lists'!$D$20,F29='Drop down lists'!$D$21,F29='Drop down lists'!$D$22,F29='Drop down lists'!$D$23),0,1)</f>
        <v>0</v>
      </c>
      <c r="S29" s="336">
        <f>IF(ISNA(VLOOKUP(G29,'Drop down lists'!A:A,1,FALSE)),1,0)</f>
        <v>0</v>
      </c>
      <c r="T29" s="336">
        <f>IF(OR(I29='Drop down lists'!$H$12,I29='Drop down lists'!$H$13,I29='Drop down lists'!$H$14,I29='Drop down lists'!$H$15),0,1)</f>
        <v>0</v>
      </c>
    </row>
    <row r="30" spans="1:20" ht="20.149999999999999" customHeight="1">
      <c r="A30" s="14"/>
      <c r="B30" s="14"/>
      <c r="C30" s="14"/>
      <c r="D30" s="14"/>
      <c r="E30" s="16" t="s">
        <v>2289</v>
      </c>
      <c r="F30" s="16" t="s">
        <v>2289</v>
      </c>
      <c r="G30" s="16" t="s">
        <v>4506</v>
      </c>
      <c r="H30" s="14"/>
      <c r="I30" s="16" t="s">
        <v>2289</v>
      </c>
      <c r="J30" s="208"/>
      <c r="K30" s="17"/>
      <c r="L30" s="60"/>
      <c r="P30" s="283">
        <f t="shared" si="0"/>
        <v>0</v>
      </c>
      <c r="Q30" s="336">
        <f>IF(OR(E30='Drop down lists'!$D$3,E30='Drop down lists'!$D$4,E30='Drop down lists'!$D$5,E30='Drop down lists'!$D$6,E30='Drop down lists'!$D$6,E30='Drop down lists'!$D$7,E30='Drop down lists'!$D$8,E30='Drop down lists'!$D$9),0,1)</f>
        <v>0</v>
      </c>
      <c r="R30" s="336">
        <f>IF(OR(F30='Drop down lists'!$D$12,F30='Drop down lists'!$D$13,F30='Drop down lists'!$D$14,F30='Drop down lists'!$D$15,F30='Drop down lists'!$D$16,F30='Drop down lists'!$D$17,F30='Drop down lists'!$D$18,F30='Drop down lists'!$D$19,F30='Drop down lists'!$D$20,F30='Drop down lists'!$D$21,F30='Drop down lists'!$D$22,F30='Drop down lists'!$D$23),0,1)</f>
        <v>0</v>
      </c>
      <c r="S30" s="336">
        <f>IF(ISNA(VLOOKUP(G30,'Drop down lists'!A:A,1,FALSE)),1,0)</f>
        <v>0</v>
      </c>
      <c r="T30" s="336">
        <f>IF(OR(I30='Drop down lists'!$H$12,I30='Drop down lists'!$H$13,I30='Drop down lists'!$H$14,I30='Drop down lists'!$H$15),0,1)</f>
        <v>0</v>
      </c>
    </row>
    <row r="31" spans="1:20" ht="20.149999999999999" customHeight="1">
      <c r="A31" s="14"/>
      <c r="B31" s="14"/>
      <c r="C31" s="14"/>
      <c r="D31" s="14"/>
      <c r="E31" s="16" t="s">
        <v>2289</v>
      </c>
      <c r="F31" s="16" t="s">
        <v>2289</v>
      </c>
      <c r="G31" s="16" t="s">
        <v>4506</v>
      </c>
      <c r="H31" s="14"/>
      <c r="I31" s="16" t="s">
        <v>2289</v>
      </c>
      <c r="J31" s="208"/>
      <c r="K31" s="17"/>
      <c r="L31" s="60"/>
      <c r="P31" s="283">
        <f t="shared" si="0"/>
        <v>0</v>
      </c>
      <c r="Q31" s="336">
        <f>IF(OR(E31='Drop down lists'!$D$3,E31='Drop down lists'!$D$4,E31='Drop down lists'!$D$5,E31='Drop down lists'!$D$6,E31='Drop down lists'!$D$6,E31='Drop down lists'!$D$7,E31='Drop down lists'!$D$8,E31='Drop down lists'!$D$9),0,1)</f>
        <v>0</v>
      </c>
      <c r="R31" s="336">
        <f>IF(OR(F31='Drop down lists'!$D$12,F31='Drop down lists'!$D$13,F31='Drop down lists'!$D$14,F31='Drop down lists'!$D$15,F31='Drop down lists'!$D$16,F31='Drop down lists'!$D$17,F31='Drop down lists'!$D$18,F31='Drop down lists'!$D$19,F31='Drop down lists'!$D$20,F31='Drop down lists'!$D$21,F31='Drop down lists'!$D$22,F31='Drop down lists'!$D$23),0,1)</f>
        <v>0</v>
      </c>
      <c r="S31" s="336">
        <f>IF(ISNA(VLOOKUP(G31,'Drop down lists'!A:A,1,FALSE)),1,0)</f>
        <v>0</v>
      </c>
      <c r="T31" s="336">
        <f>IF(OR(I31='Drop down lists'!$H$12,I31='Drop down lists'!$H$13,I31='Drop down lists'!$H$14,I31='Drop down lists'!$H$15),0,1)</f>
        <v>0</v>
      </c>
    </row>
    <row r="32" spans="1:20" ht="20.149999999999999" customHeight="1">
      <c r="A32" s="14"/>
      <c r="B32" s="14"/>
      <c r="C32" s="14"/>
      <c r="D32" s="14"/>
      <c r="E32" s="16" t="s">
        <v>2289</v>
      </c>
      <c r="F32" s="16" t="s">
        <v>2289</v>
      </c>
      <c r="G32" s="16" t="s">
        <v>4506</v>
      </c>
      <c r="H32" s="14"/>
      <c r="I32" s="16" t="s">
        <v>2289</v>
      </c>
      <c r="J32" s="208"/>
      <c r="K32" s="17"/>
      <c r="L32" s="60"/>
      <c r="P32" s="283">
        <f t="shared" si="0"/>
        <v>0</v>
      </c>
      <c r="Q32" s="336">
        <f>IF(OR(E32='Drop down lists'!$D$3,E32='Drop down lists'!$D$4,E32='Drop down lists'!$D$5,E32='Drop down lists'!$D$6,E32='Drop down lists'!$D$6,E32='Drop down lists'!$D$7,E32='Drop down lists'!$D$8,E32='Drop down lists'!$D$9),0,1)</f>
        <v>0</v>
      </c>
      <c r="R32" s="336">
        <f>IF(OR(F32='Drop down lists'!$D$12,F32='Drop down lists'!$D$13,F32='Drop down lists'!$D$14,F32='Drop down lists'!$D$15,F32='Drop down lists'!$D$16,F32='Drop down lists'!$D$17,F32='Drop down lists'!$D$18,F32='Drop down lists'!$D$19,F32='Drop down lists'!$D$20,F32='Drop down lists'!$D$21,F32='Drop down lists'!$D$22,F32='Drop down lists'!$D$23),0,1)</f>
        <v>0</v>
      </c>
      <c r="S32" s="336">
        <f>IF(ISNA(VLOOKUP(G32,'Drop down lists'!A:A,1,FALSE)),1,0)</f>
        <v>0</v>
      </c>
      <c r="T32" s="336">
        <f>IF(OR(I32='Drop down lists'!$H$12,I32='Drop down lists'!$H$13,I32='Drop down lists'!$H$14,I32='Drop down lists'!$H$15),0,1)</f>
        <v>0</v>
      </c>
    </row>
    <row r="33" spans="1:20" ht="20.149999999999999" customHeight="1">
      <c r="A33" s="14"/>
      <c r="B33" s="14"/>
      <c r="C33" s="14"/>
      <c r="D33" s="14"/>
      <c r="E33" s="16" t="s">
        <v>2289</v>
      </c>
      <c r="F33" s="16" t="s">
        <v>2289</v>
      </c>
      <c r="G33" s="16" t="s">
        <v>4506</v>
      </c>
      <c r="H33" s="14"/>
      <c r="I33" s="16" t="s">
        <v>2289</v>
      </c>
      <c r="J33" s="208"/>
      <c r="K33" s="17"/>
      <c r="L33" s="60"/>
      <c r="P33" s="283">
        <f t="shared" si="0"/>
        <v>0</v>
      </c>
      <c r="Q33" s="336">
        <f>IF(OR(E33='Drop down lists'!$D$3,E33='Drop down lists'!$D$4,E33='Drop down lists'!$D$5,E33='Drop down lists'!$D$6,E33='Drop down lists'!$D$6,E33='Drop down lists'!$D$7,E33='Drop down lists'!$D$8,E33='Drop down lists'!$D$9),0,1)</f>
        <v>0</v>
      </c>
      <c r="R33" s="336">
        <f>IF(OR(F33='Drop down lists'!$D$12,F33='Drop down lists'!$D$13,F33='Drop down lists'!$D$14,F33='Drop down lists'!$D$15,F33='Drop down lists'!$D$16,F33='Drop down lists'!$D$17,F33='Drop down lists'!$D$18,F33='Drop down lists'!$D$19,F33='Drop down lists'!$D$20,F33='Drop down lists'!$D$21,F33='Drop down lists'!$D$22,F33='Drop down lists'!$D$23),0,1)</f>
        <v>0</v>
      </c>
      <c r="S33" s="336">
        <f>IF(ISNA(VLOOKUP(G33,'Drop down lists'!A:A,1,FALSE)),1,0)</f>
        <v>0</v>
      </c>
      <c r="T33" s="336">
        <f>IF(OR(I33='Drop down lists'!$H$12,I33='Drop down lists'!$H$13,I33='Drop down lists'!$H$14,I33='Drop down lists'!$H$15),0,1)</f>
        <v>0</v>
      </c>
    </row>
    <row r="34" spans="1:20" ht="20.149999999999999" customHeight="1">
      <c r="A34" s="14"/>
      <c r="B34" s="14"/>
      <c r="C34" s="14"/>
      <c r="D34" s="14"/>
      <c r="E34" s="16" t="s">
        <v>2289</v>
      </c>
      <c r="F34" s="16" t="s">
        <v>2289</v>
      </c>
      <c r="G34" s="16" t="s">
        <v>4506</v>
      </c>
      <c r="H34" s="14"/>
      <c r="I34" s="16" t="s">
        <v>2289</v>
      </c>
      <c r="J34" s="208"/>
      <c r="K34" s="17"/>
      <c r="L34" s="60"/>
      <c r="P34" s="283">
        <f t="shared" si="0"/>
        <v>0</v>
      </c>
      <c r="Q34" s="336">
        <f>IF(OR(E34='Drop down lists'!$D$3,E34='Drop down lists'!$D$4,E34='Drop down lists'!$D$5,E34='Drop down lists'!$D$6,E34='Drop down lists'!$D$6,E34='Drop down lists'!$D$7,E34='Drop down lists'!$D$8,E34='Drop down lists'!$D$9),0,1)</f>
        <v>0</v>
      </c>
      <c r="R34" s="336">
        <f>IF(OR(F34='Drop down lists'!$D$12,F34='Drop down lists'!$D$13,F34='Drop down lists'!$D$14,F34='Drop down lists'!$D$15,F34='Drop down lists'!$D$16,F34='Drop down lists'!$D$17,F34='Drop down lists'!$D$18,F34='Drop down lists'!$D$19,F34='Drop down lists'!$D$20,F34='Drop down lists'!$D$21,F34='Drop down lists'!$D$22,F34='Drop down lists'!$D$23),0,1)</f>
        <v>0</v>
      </c>
      <c r="S34" s="336">
        <f>IF(ISNA(VLOOKUP(G34,'Drop down lists'!A:A,1,FALSE)),1,0)</f>
        <v>0</v>
      </c>
      <c r="T34" s="336">
        <f>IF(OR(I34='Drop down lists'!$H$12,I34='Drop down lists'!$H$13,I34='Drop down lists'!$H$14,I34='Drop down lists'!$H$15),0,1)</f>
        <v>0</v>
      </c>
    </row>
    <row r="35" spans="1:20" ht="20.149999999999999" customHeight="1">
      <c r="A35" s="14"/>
      <c r="B35" s="14"/>
      <c r="C35" s="14"/>
      <c r="D35" s="14"/>
      <c r="E35" s="16" t="s">
        <v>2289</v>
      </c>
      <c r="F35" s="16" t="s">
        <v>2289</v>
      </c>
      <c r="G35" s="16" t="s">
        <v>4506</v>
      </c>
      <c r="H35" s="14"/>
      <c r="I35" s="16" t="s">
        <v>2289</v>
      </c>
      <c r="J35" s="208"/>
      <c r="K35" s="17"/>
      <c r="L35" s="60"/>
      <c r="P35" s="283">
        <f t="shared" si="0"/>
        <v>0</v>
      </c>
      <c r="Q35" s="336">
        <f>IF(OR(E35='Drop down lists'!$D$3,E35='Drop down lists'!$D$4,E35='Drop down lists'!$D$5,E35='Drop down lists'!$D$6,E35='Drop down lists'!$D$6,E35='Drop down lists'!$D$7,E35='Drop down lists'!$D$8,E35='Drop down lists'!$D$9),0,1)</f>
        <v>0</v>
      </c>
      <c r="R35" s="336">
        <f>IF(OR(F35='Drop down lists'!$D$12,F35='Drop down lists'!$D$13,F35='Drop down lists'!$D$14,F35='Drop down lists'!$D$15,F35='Drop down lists'!$D$16,F35='Drop down lists'!$D$17,F35='Drop down lists'!$D$18,F35='Drop down lists'!$D$19,F35='Drop down lists'!$D$20,F35='Drop down lists'!$D$21,F35='Drop down lists'!$D$22,F35='Drop down lists'!$D$23),0,1)</f>
        <v>0</v>
      </c>
      <c r="S35" s="336">
        <f>IF(ISNA(VLOOKUP(G35,'Drop down lists'!A:A,1,FALSE)),1,0)</f>
        <v>0</v>
      </c>
      <c r="T35" s="336">
        <f>IF(OR(I35='Drop down lists'!$H$12,I35='Drop down lists'!$H$13,I35='Drop down lists'!$H$14,I35='Drop down lists'!$H$15),0,1)</f>
        <v>0</v>
      </c>
    </row>
    <row r="36" spans="1:20" ht="20.149999999999999" customHeight="1">
      <c r="A36" s="14"/>
      <c r="B36" s="14"/>
      <c r="C36" s="14"/>
      <c r="D36" s="14"/>
      <c r="E36" s="16" t="s">
        <v>2289</v>
      </c>
      <c r="F36" s="16" t="s">
        <v>2289</v>
      </c>
      <c r="G36" s="16" t="s">
        <v>4506</v>
      </c>
      <c r="H36" s="14"/>
      <c r="I36" s="16" t="s">
        <v>2289</v>
      </c>
      <c r="J36" s="208"/>
      <c r="K36" s="17"/>
      <c r="L36" s="60"/>
      <c r="P36" s="283">
        <f t="shared" si="0"/>
        <v>0</v>
      </c>
      <c r="Q36" s="336">
        <f>IF(OR(E36='Drop down lists'!$D$3,E36='Drop down lists'!$D$4,E36='Drop down lists'!$D$5,E36='Drop down lists'!$D$6,E36='Drop down lists'!$D$6,E36='Drop down lists'!$D$7,E36='Drop down lists'!$D$8,E36='Drop down lists'!$D$9),0,1)</f>
        <v>0</v>
      </c>
      <c r="R36" s="336">
        <f>IF(OR(F36='Drop down lists'!$D$12,F36='Drop down lists'!$D$13,F36='Drop down lists'!$D$14,F36='Drop down lists'!$D$15,F36='Drop down lists'!$D$16,F36='Drop down lists'!$D$17,F36='Drop down lists'!$D$18,F36='Drop down lists'!$D$19,F36='Drop down lists'!$D$20,F36='Drop down lists'!$D$21,F36='Drop down lists'!$D$22,F36='Drop down lists'!$D$23),0,1)</f>
        <v>0</v>
      </c>
      <c r="S36" s="336">
        <f>IF(ISNA(VLOOKUP(G36,'Drop down lists'!A:A,1,FALSE)),1,0)</f>
        <v>0</v>
      </c>
      <c r="T36" s="336">
        <f>IF(OR(I36='Drop down lists'!$H$12,I36='Drop down lists'!$H$13,I36='Drop down lists'!$H$14,I36='Drop down lists'!$H$15),0,1)</f>
        <v>0</v>
      </c>
    </row>
    <row r="37" spans="1:20" ht="20.149999999999999" customHeight="1">
      <c r="A37" s="14"/>
      <c r="B37" s="14"/>
      <c r="C37" s="14"/>
      <c r="D37" s="14"/>
      <c r="E37" s="16" t="s">
        <v>2289</v>
      </c>
      <c r="F37" s="16" t="s">
        <v>2289</v>
      </c>
      <c r="G37" s="16" t="s">
        <v>4506</v>
      </c>
      <c r="H37" s="14"/>
      <c r="I37" s="16" t="s">
        <v>2289</v>
      </c>
      <c r="J37" s="208"/>
      <c r="K37" s="17"/>
      <c r="L37" s="60"/>
      <c r="P37" s="283">
        <f t="shared" si="0"/>
        <v>0</v>
      </c>
      <c r="Q37" s="336">
        <f>IF(OR(E37='Drop down lists'!$D$3,E37='Drop down lists'!$D$4,E37='Drop down lists'!$D$5,E37='Drop down lists'!$D$6,E37='Drop down lists'!$D$6,E37='Drop down lists'!$D$7,E37='Drop down lists'!$D$8,E37='Drop down lists'!$D$9),0,1)</f>
        <v>0</v>
      </c>
      <c r="R37" s="336">
        <f>IF(OR(F37='Drop down lists'!$D$12,F37='Drop down lists'!$D$13,F37='Drop down lists'!$D$14,F37='Drop down lists'!$D$15,F37='Drop down lists'!$D$16,F37='Drop down lists'!$D$17,F37='Drop down lists'!$D$18,F37='Drop down lists'!$D$19,F37='Drop down lists'!$D$20,F37='Drop down lists'!$D$21,F37='Drop down lists'!$D$22,F37='Drop down lists'!$D$23),0,1)</f>
        <v>0</v>
      </c>
      <c r="S37" s="336">
        <f>IF(ISNA(VLOOKUP(G37,'Drop down lists'!A:A,1,FALSE)),1,0)</f>
        <v>0</v>
      </c>
      <c r="T37" s="336">
        <f>IF(OR(I37='Drop down lists'!$H$12,I37='Drop down lists'!$H$13,I37='Drop down lists'!$H$14,I37='Drop down lists'!$H$15),0,1)</f>
        <v>0</v>
      </c>
    </row>
    <row r="38" spans="1:20" ht="20.149999999999999" customHeight="1">
      <c r="A38" s="14"/>
      <c r="B38" s="14"/>
      <c r="C38" s="14"/>
      <c r="D38" s="14"/>
      <c r="E38" s="16" t="s">
        <v>2289</v>
      </c>
      <c r="F38" s="16" t="s">
        <v>2289</v>
      </c>
      <c r="G38" s="16" t="s">
        <v>4506</v>
      </c>
      <c r="H38" s="14"/>
      <c r="I38" s="16" t="s">
        <v>2289</v>
      </c>
      <c r="J38" s="208"/>
      <c r="K38" s="17"/>
      <c r="L38" s="60"/>
      <c r="P38" s="283">
        <f t="shared" si="0"/>
        <v>0</v>
      </c>
      <c r="Q38" s="336">
        <f>IF(OR(E38='Drop down lists'!$D$3,E38='Drop down lists'!$D$4,E38='Drop down lists'!$D$5,E38='Drop down lists'!$D$6,E38='Drop down lists'!$D$6,E38='Drop down lists'!$D$7,E38='Drop down lists'!$D$8,E38='Drop down lists'!$D$9),0,1)</f>
        <v>0</v>
      </c>
      <c r="R38" s="336">
        <f>IF(OR(F38='Drop down lists'!$D$12,F38='Drop down lists'!$D$13,F38='Drop down lists'!$D$14,F38='Drop down lists'!$D$15,F38='Drop down lists'!$D$16,F38='Drop down lists'!$D$17,F38='Drop down lists'!$D$18,F38='Drop down lists'!$D$19,F38='Drop down lists'!$D$20,F38='Drop down lists'!$D$21,F38='Drop down lists'!$D$22,F38='Drop down lists'!$D$23),0,1)</f>
        <v>0</v>
      </c>
      <c r="S38" s="336">
        <f>IF(ISNA(VLOOKUP(G38,'Drop down lists'!A:A,1,FALSE)),1,0)</f>
        <v>0</v>
      </c>
      <c r="T38" s="336">
        <f>IF(OR(I38='Drop down lists'!$H$12,I38='Drop down lists'!$H$13,I38='Drop down lists'!$H$14,I38='Drop down lists'!$H$15),0,1)</f>
        <v>0</v>
      </c>
    </row>
    <row r="39" spans="1:20" ht="20.149999999999999" customHeight="1">
      <c r="A39" s="14"/>
      <c r="B39" s="14"/>
      <c r="C39" s="14"/>
      <c r="D39" s="14"/>
      <c r="E39" s="16" t="s">
        <v>2289</v>
      </c>
      <c r="F39" s="16" t="s">
        <v>2289</v>
      </c>
      <c r="G39" s="16" t="s">
        <v>4506</v>
      </c>
      <c r="H39" s="14"/>
      <c r="I39" s="16" t="s">
        <v>2289</v>
      </c>
      <c r="J39" s="208"/>
      <c r="K39" s="17"/>
      <c r="L39" s="60"/>
      <c r="P39" s="283">
        <f t="shared" si="0"/>
        <v>0</v>
      </c>
      <c r="Q39" s="336">
        <f>IF(OR(E39='Drop down lists'!$D$3,E39='Drop down lists'!$D$4,E39='Drop down lists'!$D$5,E39='Drop down lists'!$D$6,E39='Drop down lists'!$D$6,E39='Drop down lists'!$D$7,E39='Drop down lists'!$D$8,E39='Drop down lists'!$D$9),0,1)</f>
        <v>0</v>
      </c>
      <c r="R39" s="336">
        <f>IF(OR(F39='Drop down lists'!$D$12,F39='Drop down lists'!$D$13,F39='Drop down lists'!$D$14,F39='Drop down lists'!$D$15,F39='Drop down lists'!$D$16,F39='Drop down lists'!$D$17,F39='Drop down lists'!$D$18,F39='Drop down lists'!$D$19,F39='Drop down lists'!$D$20,F39='Drop down lists'!$D$21,F39='Drop down lists'!$D$22,F39='Drop down lists'!$D$23),0,1)</f>
        <v>0</v>
      </c>
      <c r="S39" s="336">
        <f>IF(ISNA(VLOOKUP(G39,'Drop down lists'!A:A,1,FALSE)),1,0)</f>
        <v>0</v>
      </c>
      <c r="T39" s="336">
        <f>IF(OR(I39='Drop down lists'!$H$12,I39='Drop down lists'!$H$13,I39='Drop down lists'!$H$14,I39='Drop down lists'!$H$15),0,1)</f>
        <v>0</v>
      </c>
    </row>
    <row r="40" spans="1:20" ht="20.149999999999999" customHeight="1">
      <c r="A40" s="14"/>
      <c r="B40" s="14"/>
      <c r="C40" s="14"/>
      <c r="D40" s="14"/>
      <c r="E40" s="16" t="s">
        <v>2289</v>
      </c>
      <c r="F40" s="16" t="s">
        <v>2289</v>
      </c>
      <c r="G40" s="16" t="s">
        <v>4506</v>
      </c>
      <c r="H40" s="14"/>
      <c r="I40" s="16" t="s">
        <v>2289</v>
      </c>
      <c r="J40" s="208"/>
      <c r="K40" s="17"/>
      <c r="L40" s="60"/>
      <c r="P40" s="283">
        <f t="shared" si="0"/>
        <v>0</v>
      </c>
      <c r="Q40" s="336">
        <f>IF(OR(E40='Drop down lists'!$D$3,E40='Drop down lists'!$D$4,E40='Drop down lists'!$D$5,E40='Drop down lists'!$D$6,E40='Drop down lists'!$D$6,E40='Drop down lists'!$D$7,E40='Drop down lists'!$D$8,E40='Drop down lists'!$D$9),0,1)</f>
        <v>0</v>
      </c>
      <c r="R40" s="336">
        <f>IF(OR(F40='Drop down lists'!$D$12,F40='Drop down lists'!$D$13,F40='Drop down lists'!$D$14,F40='Drop down lists'!$D$15,F40='Drop down lists'!$D$16,F40='Drop down lists'!$D$17,F40='Drop down lists'!$D$18,F40='Drop down lists'!$D$19,F40='Drop down lists'!$D$20,F40='Drop down lists'!$D$21,F40='Drop down lists'!$D$22,F40='Drop down lists'!$D$23),0,1)</f>
        <v>0</v>
      </c>
      <c r="S40" s="336">
        <f>IF(ISNA(VLOOKUP(G40,'Drop down lists'!A:A,1,FALSE)),1,0)</f>
        <v>0</v>
      </c>
      <c r="T40" s="336">
        <f>IF(OR(I40='Drop down lists'!$H$12,I40='Drop down lists'!$H$13,I40='Drop down lists'!$H$14,I40='Drop down lists'!$H$15),0,1)</f>
        <v>0</v>
      </c>
    </row>
    <row r="41" spans="1:20" ht="20.149999999999999" customHeight="1">
      <c r="A41" s="14"/>
      <c r="B41" s="14"/>
      <c r="C41" s="14"/>
      <c r="D41" s="14"/>
      <c r="E41" s="16" t="s">
        <v>2289</v>
      </c>
      <c r="F41" s="16" t="s">
        <v>2289</v>
      </c>
      <c r="G41" s="16" t="s">
        <v>4506</v>
      </c>
      <c r="H41" s="14"/>
      <c r="I41" s="16" t="s">
        <v>2289</v>
      </c>
      <c r="J41" s="208"/>
      <c r="K41" s="17"/>
      <c r="L41" s="60"/>
      <c r="P41" s="283">
        <f t="shared" si="0"/>
        <v>0</v>
      </c>
      <c r="Q41" s="336">
        <f>IF(OR(E41='Drop down lists'!$D$3,E41='Drop down lists'!$D$4,E41='Drop down lists'!$D$5,E41='Drop down lists'!$D$6,E41='Drop down lists'!$D$6,E41='Drop down lists'!$D$7,E41='Drop down lists'!$D$8,E41='Drop down lists'!$D$9),0,1)</f>
        <v>0</v>
      </c>
      <c r="R41" s="336">
        <f>IF(OR(F41='Drop down lists'!$D$12,F41='Drop down lists'!$D$13,F41='Drop down lists'!$D$14,F41='Drop down lists'!$D$15,F41='Drop down lists'!$D$16,F41='Drop down lists'!$D$17,F41='Drop down lists'!$D$18,F41='Drop down lists'!$D$19,F41='Drop down lists'!$D$20,F41='Drop down lists'!$D$21,F41='Drop down lists'!$D$22,F41='Drop down lists'!$D$23),0,1)</f>
        <v>0</v>
      </c>
      <c r="S41" s="336">
        <f>IF(ISNA(VLOOKUP(G41,'Drop down lists'!A:A,1,FALSE)),1,0)</f>
        <v>0</v>
      </c>
      <c r="T41" s="336">
        <f>IF(OR(I41='Drop down lists'!$H$12,I41='Drop down lists'!$H$13,I41='Drop down lists'!$H$14,I41='Drop down lists'!$H$15),0,1)</f>
        <v>0</v>
      </c>
    </row>
    <row r="42" spans="1:20" ht="20.149999999999999" customHeight="1">
      <c r="A42" s="14"/>
      <c r="B42" s="14"/>
      <c r="C42" s="14"/>
      <c r="D42" s="14"/>
      <c r="E42" s="16" t="s">
        <v>2289</v>
      </c>
      <c r="F42" s="16" t="s">
        <v>2289</v>
      </c>
      <c r="G42" s="16" t="s">
        <v>4506</v>
      </c>
      <c r="H42" s="14"/>
      <c r="I42" s="16" t="s">
        <v>2289</v>
      </c>
      <c r="J42" s="208"/>
      <c r="K42" s="17"/>
      <c r="L42" s="60"/>
      <c r="P42" s="283">
        <f t="shared" si="0"/>
        <v>0</v>
      </c>
      <c r="Q42" s="336">
        <f>IF(OR(E42='Drop down lists'!$D$3,E42='Drop down lists'!$D$4,E42='Drop down lists'!$D$5,E42='Drop down lists'!$D$6,E42='Drop down lists'!$D$6,E42='Drop down lists'!$D$7,E42='Drop down lists'!$D$8,E42='Drop down lists'!$D$9),0,1)</f>
        <v>0</v>
      </c>
      <c r="R42" s="336">
        <f>IF(OR(F42='Drop down lists'!$D$12,F42='Drop down lists'!$D$13,F42='Drop down lists'!$D$14,F42='Drop down lists'!$D$15,F42='Drop down lists'!$D$16,F42='Drop down lists'!$D$17,F42='Drop down lists'!$D$18,F42='Drop down lists'!$D$19,F42='Drop down lists'!$D$20,F42='Drop down lists'!$D$21,F42='Drop down lists'!$D$22,F42='Drop down lists'!$D$23),0,1)</f>
        <v>0</v>
      </c>
      <c r="S42" s="336">
        <f>IF(ISNA(VLOOKUP(G42,'Drop down lists'!A:A,1,FALSE)),1,0)</f>
        <v>0</v>
      </c>
      <c r="T42" s="336">
        <f>IF(OR(I42='Drop down lists'!$H$12,I42='Drop down lists'!$H$13,I42='Drop down lists'!$H$14,I42='Drop down lists'!$H$15),0,1)</f>
        <v>0</v>
      </c>
    </row>
    <row r="43" spans="1:20" ht="20.149999999999999" customHeight="1">
      <c r="A43" s="14"/>
      <c r="B43" s="14"/>
      <c r="C43" s="14"/>
      <c r="D43" s="14"/>
      <c r="E43" s="16" t="s">
        <v>2289</v>
      </c>
      <c r="F43" s="16" t="s">
        <v>2289</v>
      </c>
      <c r="G43" s="16" t="s">
        <v>4506</v>
      </c>
      <c r="H43" s="14"/>
      <c r="I43" s="16" t="s">
        <v>2289</v>
      </c>
      <c r="J43" s="208"/>
      <c r="K43" s="17"/>
      <c r="L43" s="60"/>
      <c r="P43" s="283">
        <f t="shared" si="0"/>
        <v>0</v>
      </c>
      <c r="Q43" s="336">
        <f>IF(OR(E43='Drop down lists'!$D$3,E43='Drop down lists'!$D$4,E43='Drop down lists'!$D$5,E43='Drop down lists'!$D$6,E43='Drop down lists'!$D$6,E43='Drop down lists'!$D$7,E43='Drop down lists'!$D$8,E43='Drop down lists'!$D$9),0,1)</f>
        <v>0</v>
      </c>
      <c r="R43" s="336">
        <f>IF(OR(F43='Drop down lists'!$D$12,F43='Drop down lists'!$D$13,F43='Drop down lists'!$D$14,F43='Drop down lists'!$D$15,F43='Drop down lists'!$D$16,F43='Drop down lists'!$D$17,F43='Drop down lists'!$D$18,F43='Drop down lists'!$D$19,F43='Drop down lists'!$D$20,F43='Drop down lists'!$D$21,F43='Drop down lists'!$D$22,F43='Drop down lists'!$D$23),0,1)</f>
        <v>0</v>
      </c>
      <c r="S43" s="336">
        <f>IF(ISNA(VLOOKUP(G43,'Drop down lists'!A:A,1,FALSE)),1,0)</f>
        <v>0</v>
      </c>
      <c r="T43" s="336">
        <f>IF(OR(I43='Drop down lists'!$H$12,I43='Drop down lists'!$H$13,I43='Drop down lists'!$H$14,I43='Drop down lists'!$H$15),0,1)</f>
        <v>0</v>
      </c>
    </row>
    <row r="44" spans="1:20" ht="20.149999999999999" customHeight="1">
      <c r="A44" s="14"/>
      <c r="B44" s="14"/>
      <c r="C44" s="14"/>
      <c r="D44" s="14"/>
      <c r="E44" s="16" t="s">
        <v>2289</v>
      </c>
      <c r="F44" s="16" t="s">
        <v>2289</v>
      </c>
      <c r="G44" s="16" t="s">
        <v>4506</v>
      </c>
      <c r="H44" s="14"/>
      <c r="I44" s="16" t="s">
        <v>2289</v>
      </c>
      <c r="J44" s="208"/>
      <c r="K44" s="17"/>
      <c r="L44" s="60"/>
      <c r="P44" s="283">
        <f t="shared" si="0"/>
        <v>0</v>
      </c>
      <c r="Q44" s="336">
        <f>IF(OR(E44='Drop down lists'!$D$3,E44='Drop down lists'!$D$4,E44='Drop down lists'!$D$5,E44='Drop down lists'!$D$6,E44='Drop down lists'!$D$6,E44='Drop down lists'!$D$7,E44='Drop down lists'!$D$8,E44='Drop down lists'!$D$9),0,1)</f>
        <v>0</v>
      </c>
      <c r="R44" s="336">
        <f>IF(OR(F44='Drop down lists'!$D$12,F44='Drop down lists'!$D$13,F44='Drop down lists'!$D$14,F44='Drop down lists'!$D$15,F44='Drop down lists'!$D$16,F44='Drop down lists'!$D$17,F44='Drop down lists'!$D$18,F44='Drop down lists'!$D$19,F44='Drop down lists'!$D$20,F44='Drop down lists'!$D$21,F44='Drop down lists'!$D$22,F44='Drop down lists'!$D$23),0,1)</f>
        <v>0</v>
      </c>
      <c r="S44" s="336">
        <f>IF(ISNA(VLOOKUP(G44,'Drop down lists'!A:A,1,FALSE)),1,0)</f>
        <v>0</v>
      </c>
      <c r="T44" s="336">
        <f>IF(OR(I44='Drop down lists'!$H$12,I44='Drop down lists'!$H$13,I44='Drop down lists'!$H$14,I44='Drop down lists'!$H$15),0,1)</f>
        <v>0</v>
      </c>
    </row>
    <row r="45" spans="1:20" ht="20.149999999999999" customHeight="1">
      <c r="A45" s="14"/>
      <c r="B45" s="14"/>
      <c r="C45" s="14"/>
      <c r="D45" s="14"/>
      <c r="E45" s="16" t="s">
        <v>2289</v>
      </c>
      <c r="F45" s="16" t="s">
        <v>2289</v>
      </c>
      <c r="G45" s="16" t="s">
        <v>4506</v>
      </c>
      <c r="H45" s="14"/>
      <c r="I45" s="16" t="s">
        <v>2289</v>
      </c>
      <c r="J45" s="208"/>
      <c r="K45" s="17"/>
      <c r="L45" s="60"/>
      <c r="P45" s="283">
        <f t="shared" si="0"/>
        <v>0</v>
      </c>
      <c r="Q45" s="336">
        <f>IF(OR(E45='Drop down lists'!$D$3,E45='Drop down lists'!$D$4,E45='Drop down lists'!$D$5,E45='Drop down lists'!$D$6,E45='Drop down lists'!$D$6,E45='Drop down lists'!$D$7,E45='Drop down lists'!$D$8,E45='Drop down lists'!$D$9),0,1)</f>
        <v>0</v>
      </c>
      <c r="R45" s="336">
        <f>IF(OR(F45='Drop down lists'!$D$12,F45='Drop down lists'!$D$13,F45='Drop down lists'!$D$14,F45='Drop down lists'!$D$15,F45='Drop down lists'!$D$16,F45='Drop down lists'!$D$17,F45='Drop down lists'!$D$18,F45='Drop down lists'!$D$19,F45='Drop down lists'!$D$20,F45='Drop down lists'!$D$21,F45='Drop down lists'!$D$22,F45='Drop down lists'!$D$23),0,1)</f>
        <v>0</v>
      </c>
      <c r="S45" s="336">
        <f>IF(ISNA(VLOOKUP(G45,'Drop down lists'!A:A,1,FALSE)),1,0)</f>
        <v>0</v>
      </c>
      <c r="T45" s="336">
        <f>IF(OR(I45='Drop down lists'!$H$12,I45='Drop down lists'!$H$13,I45='Drop down lists'!$H$14,I45='Drop down lists'!$H$15),0,1)</f>
        <v>0</v>
      </c>
    </row>
    <row r="46" spans="1:20" ht="20.149999999999999" customHeight="1">
      <c r="A46" s="14"/>
      <c r="B46" s="14"/>
      <c r="C46" s="14"/>
      <c r="D46" s="14"/>
      <c r="E46" s="16" t="s">
        <v>2289</v>
      </c>
      <c r="F46" s="16" t="s">
        <v>2289</v>
      </c>
      <c r="G46" s="16" t="s">
        <v>4506</v>
      </c>
      <c r="H46" s="14"/>
      <c r="I46" s="16" t="s">
        <v>2289</v>
      </c>
      <c r="J46" s="208"/>
      <c r="K46" s="17"/>
      <c r="P46" s="283">
        <f t="shared" si="0"/>
        <v>0</v>
      </c>
      <c r="Q46" s="336">
        <f>IF(OR(E46='Drop down lists'!$D$3,E46='Drop down lists'!$D$4,E46='Drop down lists'!$D$5,E46='Drop down lists'!$D$6,E46='Drop down lists'!$D$6,E46='Drop down lists'!$D$7,E46='Drop down lists'!$D$8,E46='Drop down lists'!$D$9),0,1)</f>
        <v>0</v>
      </c>
      <c r="R46" s="336">
        <f>IF(OR(F46='Drop down lists'!$D$12,F46='Drop down lists'!$D$13,F46='Drop down lists'!$D$14,F46='Drop down lists'!$D$15,F46='Drop down lists'!$D$16,F46='Drop down lists'!$D$17,F46='Drop down lists'!$D$18,F46='Drop down lists'!$D$19,F46='Drop down lists'!$D$20,F46='Drop down lists'!$D$21,F46='Drop down lists'!$D$22,F46='Drop down lists'!$D$23),0,1)</f>
        <v>0</v>
      </c>
      <c r="S46" s="336">
        <f>IF(ISNA(VLOOKUP(G46,'Drop down lists'!A:A,1,FALSE)),1,0)</f>
        <v>0</v>
      </c>
      <c r="T46" s="336">
        <f>IF(OR(I46='Drop down lists'!$H$12,I46='Drop down lists'!$H$13,I46='Drop down lists'!$H$14,I46='Drop down lists'!$H$15),0,1)</f>
        <v>0</v>
      </c>
    </row>
    <row r="47" spans="1:20" ht="20.149999999999999" customHeight="1">
      <c r="A47" s="14"/>
      <c r="B47" s="14"/>
      <c r="C47" s="14"/>
      <c r="D47" s="14"/>
      <c r="E47" s="16" t="s">
        <v>2289</v>
      </c>
      <c r="F47" s="16" t="s">
        <v>2289</v>
      </c>
      <c r="G47" s="16" t="s">
        <v>4506</v>
      </c>
      <c r="H47" s="14"/>
      <c r="I47" s="16" t="s">
        <v>2289</v>
      </c>
      <c r="J47" s="208"/>
      <c r="K47" s="17"/>
      <c r="P47" s="283">
        <f t="shared" si="0"/>
        <v>0</v>
      </c>
      <c r="Q47" s="336">
        <f>IF(OR(E47='Drop down lists'!$D$3,E47='Drop down lists'!$D$4,E47='Drop down lists'!$D$5,E47='Drop down lists'!$D$6,E47='Drop down lists'!$D$6,E47='Drop down lists'!$D$7,E47='Drop down lists'!$D$8,E47='Drop down lists'!$D$9),0,1)</f>
        <v>0</v>
      </c>
      <c r="R47" s="336">
        <f>IF(OR(F47='Drop down lists'!$D$12,F47='Drop down lists'!$D$13,F47='Drop down lists'!$D$14,F47='Drop down lists'!$D$15,F47='Drop down lists'!$D$16,F47='Drop down lists'!$D$17,F47='Drop down lists'!$D$18,F47='Drop down lists'!$D$19,F47='Drop down lists'!$D$20,F47='Drop down lists'!$D$21,F47='Drop down lists'!$D$22,F47='Drop down lists'!$D$23),0,1)</f>
        <v>0</v>
      </c>
      <c r="S47" s="336">
        <f>IF(ISNA(VLOOKUP(G47,'Drop down lists'!A:A,1,FALSE)),1,0)</f>
        <v>0</v>
      </c>
      <c r="T47" s="336">
        <f>IF(OR(I47='Drop down lists'!$H$12,I47='Drop down lists'!$H$13,I47='Drop down lists'!$H$14,I47='Drop down lists'!$H$15),0,1)</f>
        <v>0</v>
      </c>
    </row>
    <row r="48" spans="1:20" ht="20.149999999999999" customHeight="1">
      <c r="A48" s="14"/>
      <c r="B48" s="14"/>
      <c r="C48" s="14"/>
      <c r="D48" s="14"/>
      <c r="E48" s="16" t="s">
        <v>2289</v>
      </c>
      <c r="F48" s="16" t="s">
        <v>2289</v>
      </c>
      <c r="G48" s="16" t="s">
        <v>4506</v>
      </c>
      <c r="H48" s="14"/>
      <c r="I48" s="16" t="s">
        <v>2289</v>
      </c>
      <c r="J48" s="208"/>
      <c r="K48" s="17"/>
      <c r="P48" s="283">
        <f t="shared" si="0"/>
        <v>0</v>
      </c>
      <c r="Q48" s="336">
        <f>IF(OR(E48='Drop down lists'!$D$3,E48='Drop down lists'!$D$4,E48='Drop down lists'!$D$5,E48='Drop down lists'!$D$6,E48='Drop down lists'!$D$6,E48='Drop down lists'!$D$7,E48='Drop down lists'!$D$8,E48='Drop down lists'!$D$9),0,1)</f>
        <v>0</v>
      </c>
      <c r="R48" s="336">
        <f>IF(OR(F48='Drop down lists'!$D$12,F48='Drop down lists'!$D$13,F48='Drop down lists'!$D$14,F48='Drop down lists'!$D$15,F48='Drop down lists'!$D$16,F48='Drop down lists'!$D$17,F48='Drop down lists'!$D$18,F48='Drop down lists'!$D$19,F48='Drop down lists'!$D$20,F48='Drop down lists'!$D$21,F48='Drop down lists'!$D$22,F48='Drop down lists'!$D$23),0,1)</f>
        <v>0</v>
      </c>
      <c r="S48" s="336">
        <f>IF(ISNA(VLOOKUP(G48,'Drop down lists'!A:A,1,FALSE)),1,0)</f>
        <v>0</v>
      </c>
      <c r="T48" s="336">
        <f>IF(OR(I48='Drop down lists'!$H$12,I48='Drop down lists'!$H$13,I48='Drop down lists'!$H$14,I48='Drop down lists'!$H$15),0,1)</f>
        <v>0</v>
      </c>
    </row>
    <row r="49" spans="1:20" ht="20.149999999999999" customHeight="1">
      <c r="A49" s="14"/>
      <c r="B49" s="14"/>
      <c r="C49" s="14"/>
      <c r="D49" s="14"/>
      <c r="E49" s="16" t="s">
        <v>2289</v>
      </c>
      <c r="F49" s="16" t="s">
        <v>2289</v>
      </c>
      <c r="G49" s="16" t="s">
        <v>4506</v>
      </c>
      <c r="H49" s="14"/>
      <c r="I49" s="16" t="s">
        <v>2289</v>
      </c>
      <c r="J49" s="208"/>
      <c r="K49" s="17"/>
      <c r="P49" s="283">
        <f t="shared" si="0"/>
        <v>0</v>
      </c>
      <c r="Q49" s="336">
        <f>IF(OR(E49='Drop down lists'!$D$3,E49='Drop down lists'!$D$4,E49='Drop down lists'!$D$5,E49='Drop down lists'!$D$6,E49='Drop down lists'!$D$6,E49='Drop down lists'!$D$7,E49='Drop down lists'!$D$8,E49='Drop down lists'!$D$9),0,1)</f>
        <v>0</v>
      </c>
      <c r="R49" s="336">
        <f>IF(OR(F49='Drop down lists'!$D$12,F49='Drop down lists'!$D$13,F49='Drop down lists'!$D$14,F49='Drop down lists'!$D$15,F49='Drop down lists'!$D$16,F49='Drop down lists'!$D$17,F49='Drop down lists'!$D$18,F49='Drop down lists'!$D$19,F49='Drop down lists'!$D$20,F49='Drop down lists'!$D$21,F49='Drop down lists'!$D$22,F49='Drop down lists'!$D$23),0,1)</f>
        <v>0</v>
      </c>
      <c r="S49" s="336">
        <f>IF(ISNA(VLOOKUP(G49,'Drop down lists'!A:A,1,FALSE)),1,0)</f>
        <v>0</v>
      </c>
      <c r="T49" s="336">
        <f>IF(OR(I49='Drop down lists'!$H$12,I49='Drop down lists'!$H$13,I49='Drop down lists'!$H$14,I49='Drop down lists'!$H$15),0,1)</f>
        <v>0</v>
      </c>
    </row>
    <row r="50" spans="1:20" ht="20.149999999999999" customHeight="1">
      <c r="A50" s="14"/>
      <c r="B50" s="14"/>
      <c r="C50" s="14"/>
      <c r="D50" s="14"/>
      <c r="E50" s="16" t="s">
        <v>2289</v>
      </c>
      <c r="F50" s="16" t="s">
        <v>2289</v>
      </c>
      <c r="G50" s="16" t="s">
        <v>4506</v>
      </c>
      <c r="H50" s="14"/>
      <c r="I50" s="16" t="s">
        <v>2289</v>
      </c>
      <c r="J50" s="208"/>
      <c r="K50" s="17"/>
      <c r="P50" s="283">
        <f t="shared" si="0"/>
        <v>0</v>
      </c>
      <c r="Q50" s="336">
        <f>IF(OR(E50='Drop down lists'!$D$3,E50='Drop down lists'!$D$4,E50='Drop down lists'!$D$5,E50='Drop down lists'!$D$6,E50='Drop down lists'!$D$6,E50='Drop down lists'!$D$7,E50='Drop down lists'!$D$8,E50='Drop down lists'!$D$9),0,1)</f>
        <v>0</v>
      </c>
      <c r="R50" s="336">
        <f>IF(OR(F50='Drop down lists'!$D$12,F50='Drop down lists'!$D$13,F50='Drop down lists'!$D$14,F50='Drop down lists'!$D$15,F50='Drop down lists'!$D$16,F50='Drop down lists'!$D$17,F50='Drop down lists'!$D$18,F50='Drop down lists'!$D$19,F50='Drop down lists'!$D$20,F50='Drop down lists'!$D$21,F50='Drop down lists'!$D$22,F50='Drop down lists'!$D$23),0,1)</f>
        <v>0</v>
      </c>
      <c r="S50" s="336">
        <f>IF(ISNA(VLOOKUP(G50,'Drop down lists'!A:A,1,FALSE)),1,0)</f>
        <v>0</v>
      </c>
      <c r="T50" s="336">
        <f>IF(OR(I50='Drop down lists'!$H$12,I50='Drop down lists'!$H$13,I50='Drop down lists'!$H$14,I50='Drop down lists'!$H$15),0,1)</f>
        <v>0</v>
      </c>
    </row>
    <row r="51" spans="1:20" ht="20.149999999999999" customHeight="1">
      <c r="A51" s="14"/>
      <c r="B51" s="14"/>
      <c r="C51" s="14"/>
      <c r="D51" s="14"/>
      <c r="E51" s="16" t="s">
        <v>2289</v>
      </c>
      <c r="F51" s="16" t="s">
        <v>2289</v>
      </c>
      <c r="G51" s="16" t="s">
        <v>4506</v>
      </c>
      <c r="H51" s="14"/>
      <c r="I51" s="16" t="s">
        <v>2289</v>
      </c>
      <c r="J51" s="208"/>
      <c r="K51" s="17"/>
      <c r="P51" s="283">
        <f t="shared" si="0"/>
        <v>0</v>
      </c>
      <c r="Q51" s="336">
        <f>IF(OR(E51='Drop down lists'!$D$3,E51='Drop down lists'!$D$4,E51='Drop down lists'!$D$5,E51='Drop down lists'!$D$6,E51='Drop down lists'!$D$6,E51='Drop down lists'!$D$7,E51='Drop down lists'!$D$8,E51='Drop down lists'!$D$9),0,1)</f>
        <v>0</v>
      </c>
      <c r="R51" s="336">
        <f>IF(OR(F51='Drop down lists'!$D$12,F51='Drop down lists'!$D$13,F51='Drop down lists'!$D$14,F51='Drop down lists'!$D$15,F51='Drop down lists'!$D$16,F51='Drop down lists'!$D$17,F51='Drop down lists'!$D$18,F51='Drop down lists'!$D$19,F51='Drop down lists'!$D$20,F51='Drop down lists'!$D$21,F51='Drop down lists'!$D$22,F51='Drop down lists'!$D$23),0,1)</f>
        <v>0</v>
      </c>
      <c r="S51" s="336">
        <f>IF(ISNA(VLOOKUP(G51,'Drop down lists'!A:A,1,FALSE)),1,0)</f>
        <v>0</v>
      </c>
      <c r="T51" s="336">
        <f>IF(OR(I51='Drop down lists'!$H$12,I51='Drop down lists'!$H$13,I51='Drop down lists'!$H$14,I51='Drop down lists'!$H$15),0,1)</f>
        <v>0</v>
      </c>
    </row>
    <row r="52" spans="1:20" ht="20.149999999999999" customHeight="1">
      <c r="A52" s="14"/>
      <c r="B52" s="14"/>
      <c r="C52" s="14"/>
      <c r="D52" s="14"/>
      <c r="E52" s="16" t="s">
        <v>2289</v>
      </c>
      <c r="F52" s="16" t="s">
        <v>2289</v>
      </c>
      <c r="G52" s="16" t="s">
        <v>4506</v>
      </c>
      <c r="H52" s="14"/>
      <c r="I52" s="16" t="s">
        <v>2289</v>
      </c>
      <c r="J52" s="208"/>
      <c r="K52" s="17"/>
      <c r="P52" s="283">
        <f t="shared" si="0"/>
        <v>0</v>
      </c>
      <c r="Q52" s="336">
        <f>IF(OR(E52='Drop down lists'!$D$3,E52='Drop down lists'!$D$4,E52='Drop down lists'!$D$5,E52='Drop down lists'!$D$6,E52='Drop down lists'!$D$6,E52='Drop down lists'!$D$7,E52='Drop down lists'!$D$8,E52='Drop down lists'!$D$9),0,1)</f>
        <v>0</v>
      </c>
      <c r="R52" s="336">
        <f>IF(OR(F52='Drop down lists'!$D$12,F52='Drop down lists'!$D$13,F52='Drop down lists'!$D$14,F52='Drop down lists'!$D$15,F52='Drop down lists'!$D$16,F52='Drop down lists'!$D$17,F52='Drop down lists'!$D$18,F52='Drop down lists'!$D$19,F52='Drop down lists'!$D$20,F52='Drop down lists'!$D$21,F52='Drop down lists'!$D$22,F52='Drop down lists'!$D$23),0,1)</f>
        <v>0</v>
      </c>
      <c r="S52" s="336">
        <f>IF(ISNA(VLOOKUP(G52,'Drop down lists'!A:A,1,FALSE)),1,0)</f>
        <v>0</v>
      </c>
      <c r="T52" s="336">
        <f>IF(OR(I52='Drop down lists'!$H$12,I52='Drop down lists'!$H$13,I52='Drop down lists'!$H$14,I52='Drop down lists'!$H$15),0,1)</f>
        <v>0</v>
      </c>
    </row>
    <row r="53" spans="1:20" ht="20.149999999999999" customHeight="1">
      <c r="A53" s="14"/>
      <c r="B53" s="14"/>
      <c r="C53" s="14"/>
      <c r="D53" s="14"/>
      <c r="E53" s="16" t="s">
        <v>2289</v>
      </c>
      <c r="F53" s="16" t="s">
        <v>2289</v>
      </c>
      <c r="G53" s="16" t="s">
        <v>4506</v>
      </c>
      <c r="H53" s="14"/>
      <c r="I53" s="16" t="s">
        <v>2289</v>
      </c>
      <c r="J53" s="208"/>
      <c r="K53" s="17"/>
      <c r="P53" s="283">
        <f t="shared" si="0"/>
        <v>0</v>
      </c>
      <c r="Q53" s="336">
        <f>IF(OR(E53='Drop down lists'!$D$3,E53='Drop down lists'!$D$4,E53='Drop down lists'!$D$5,E53='Drop down lists'!$D$6,E53='Drop down lists'!$D$6,E53='Drop down lists'!$D$7,E53='Drop down lists'!$D$8,E53='Drop down lists'!$D$9),0,1)</f>
        <v>0</v>
      </c>
      <c r="R53" s="336">
        <f>IF(OR(F53='Drop down lists'!$D$12,F53='Drop down lists'!$D$13,F53='Drop down lists'!$D$14,F53='Drop down lists'!$D$15,F53='Drop down lists'!$D$16,F53='Drop down lists'!$D$17,F53='Drop down lists'!$D$18,F53='Drop down lists'!$D$19,F53='Drop down lists'!$D$20,F53='Drop down lists'!$D$21,F53='Drop down lists'!$D$22,F53='Drop down lists'!$D$23),0,1)</f>
        <v>0</v>
      </c>
      <c r="S53" s="336">
        <f>IF(ISNA(VLOOKUP(G53,'Drop down lists'!A:A,1,FALSE)),1,0)</f>
        <v>0</v>
      </c>
      <c r="T53" s="336">
        <f>IF(OR(I53='Drop down lists'!$H$12,I53='Drop down lists'!$H$13,I53='Drop down lists'!$H$14,I53='Drop down lists'!$H$15),0,1)</f>
        <v>0</v>
      </c>
    </row>
    <row r="54" spans="1:20" ht="20.149999999999999" customHeight="1">
      <c r="A54" s="14"/>
      <c r="B54" s="14"/>
      <c r="C54" s="14"/>
      <c r="D54" s="14"/>
      <c r="E54" s="16" t="s">
        <v>2289</v>
      </c>
      <c r="F54" s="16" t="s">
        <v>2289</v>
      </c>
      <c r="G54" s="16" t="s">
        <v>4506</v>
      </c>
      <c r="H54" s="14"/>
      <c r="I54" s="16" t="s">
        <v>2289</v>
      </c>
      <c r="J54" s="208"/>
      <c r="K54" s="17"/>
      <c r="P54" s="283">
        <f t="shared" si="0"/>
        <v>0</v>
      </c>
      <c r="Q54" s="336">
        <f>IF(OR(E54='Drop down lists'!$D$3,E54='Drop down lists'!$D$4,E54='Drop down lists'!$D$5,E54='Drop down lists'!$D$6,E54='Drop down lists'!$D$6,E54='Drop down lists'!$D$7,E54='Drop down lists'!$D$8,E54='Drop down lists'!$D$9),0,1)</f>
        <v>0</v>
      </c>
      <c r="R54" s="336">
        <f>IF(OR(F54='Drop down lists'!$D$12,F54='Drop down lists'!$D$13,F54='Drop down lists'!$D$14,F54='Drop down lists'!$D$15,F54='Drop down lists'!$D$16,F54='Drop down lists'!$D$17,F54='Drop down lists'!$D$18,F54='Drop down lists'!$D$19,F54='Drop down lists'!$D$20,F54='Drop down lists'!$D$21,F54='Drop down lists'!$D$22,F54='Drop down lists'!$D$23),0,1)</f>
        <v>0</v>
      </c>
      <c r="S54" s="336">
        <f>IF(ISNA(VLOOKUP(G54,'Drop down lists'!A:A,1,FALSE)),1,0)</f>
        <v>0</v>
      </c>
      <c r="T54" s="336">
        <f>IF(OR(I54='Drop down lists'!$H$12,I54='Drop down lists'!$H$13,I54='Drop down lists'!$H$14,I54='Drop down lists'!$H$15),0,1)</f>
        <v>0</v>
      </c>
    </row>
    <row r="55" spans="1:20" ht="20.149999999999999" customHeight="1">
      <c r="A55" s="14"/>
      <c r="B55" s="14"/>
      <c r="C55" s="14"/>
      <c r="D55" s="14"/>
      <c r="E55" s="16" t="s">
        <v>2289</v>
      </c>
      <c r="F55" s="16" t="s">
        <v>2289</v>
      </c>
      <c r="G55" s="16" t="s">
        <v>4506</v>
      </c>
      <c r="H55" s="14"/>
      <c r="I55" s="16" t="s">
        <v>2289</v>
      </c>
      <c r="J55" s="208"/>
      <c r="K55" s="17"/>
      <c r="P55" s="283">
        <f t="shared" si="0"/>
        <v>0</v>
      </c>
      <c r="Q55" s="336">
        <f>IF(OR(E55='Drop down lists'!$D$3,E55='Drop down lists'!$D$4,E55='Drop down lists'!$D$5,E55='Drop down lists'!$D$6,E55='Drop down lists'!$D$6,E55='Drop down lists'!$D$7,E55='Drop down lists'!$D$8,E55='Drop down lists'!$D$9),0,1)</f>
        <v>0</v>
      </c>
      <c r="R55" s="336">
        <f>IF(OR(F55='Drop down lists'!$D$12,F55='Drop down lists'!$D$13,F55='Drop down lists'!$D$14,F55='Drop down lists'!$D$15,F55='Drop down lists'!$D$16,F55='Drop down lists'!$D$17,F55='Drop down lists'!$D$18,F55='Drop down lists'!$D$19,F55='Drop down lists'!$D$20,F55='Drop down lists'!$D$21,F55='Drop down lists'!$D$22,F55='Drop down lists'!$D$23),0,1)</f>
        <v>0</v>
      </c>
      <c r="S55" s="336">
        <f>IF(ISNA(VLOOKUP(G55,'Drop down lists'!A:A,1,FALSE)),1,0)</f>
        <v>0</v>
      </c>
      <c r="T55" s="336">
        <f>IF(OR(I55='Drop down lists'!$H$12,I55='Drop down lists'!$H$13,I55='Drop down lists'!$H$14,I55='Drop down lists'!$H$15),0,1)</f>
        <v>0</v>
      </c>
    </row>
    <row r="56" spans="1:20" ht="20.149999999999999" customHeight="1">
      <c r="A56" s="14"/>
      <c r="B56" s="14"/>
      <c r="C56" s="14"/>
      <c r="D56" s="14"/>
      <c r="E56" s="16" t="s">
        <v>2289</v>
      </c>
      <c r="F56" s="16" t="s">
        <v>2289</v>
      </c>
      <c r="G56" s="16" t="s">
        <v>4506</v>
      </c>
      <c r="H56" s="14"/>
      <c r="I56" s="16" t="s">
        <v>2289</v>
      </c>
      <c r="J56" s="208"/>
      <c r="K56" s="17"/>
      <c r="P56" s="283">
        <f t="shared" si="0"/>
        <v>0</v>
      </c>
      <c r="Q56" s="336">
        <f>IF(OR(E56='Drop down lists'!$D$3,E56='Drop down lists'!$D$4,E56='Drop down lists'!$D$5,E56='Drop down lists'!$D$6,E56='Drop down lists'!$D$6,E56='Drop down lists'!$D$7,E56='Drop down lists'!$D$8,E56='Drop down lists'!$D$9),0,1)</f>
        <v>0</v>
      </c>
      <c r="R56" s="336">
        <f>IF(OR(F56='Drop down lists'!$D$12,F56='Drop down lists'!$D$13,F56='Drop down lists'!$D$14,F56='Drop down lists'!$D$15,F56='Drop down lists'!$D$16,F56='Drop down lists'!$D$17,F56='Drop down lists'!$D$18,F56='Drop down lists'!$D$19,F56='Drop down lists'!$D$20,F56='Drop down lists'!$D$21,F56='Drop down lists'!$D$22,F56='Drop down lists'!$D$23),0,1)</f>
        <v>0</v>
      </c>
      <c r="S56" s="336">
        <f>IF(ISNA(VLOOKUP(G56,'Drop down lists'!A:A,1,FALSE)),1,0)</f>
        <v>0</v>
      </c>
      <c r="T56" s="336">
        <f>IF(OR(I56='Drop down lists'!$H$12,I56='Drop down lists'!$H$13,I56='Drop down lists'!$H$14,I56='Drop down lists'!$H$15),0,1)</f>
        <v>0</v>
      </c>
    </row>
    <row r="57" spans="1:20" ht="20.149999999999999" customHeight="1">
      <c r="A57" s="14"/>
      <c r="B57" s="14"/>
      <c r="C57" s="14"/>
      <c r="D57" s="14"/>
      <c r="E57" s="16" t="s">
        <v>2289</v>
      </c>
      <c r="F57" s="16" t="s">
        <v>2289</v>
      </c>
      <c r="G57" s="16" t="s">
        <v>4506</v>
      </c>
      <c r="H57" s="14"/>
      <c r="I57" s="16" t="s">
        <v>2289</v>
      </c>
      <c r="J57" s="208"/>
      <c r="K57" s="17"/>
      <c r="P57" s="283">
        <f t="shared" si="0"/>
        <v>0</v>
      </c>
      <c r="Q57" s="336">
        <f>IF(OR(E57='Drop down lists'!$D$3,E57='Drop down lists'!$D$4,E57='Drop down lists'!$D$5,E57='Drop down lists'!$D$6,E57='Drop down lists'!$D$6,E57='Drop down lists'!$D$7,E57='Drop down lists'!$D$8,E57='Drop down lists'!$D$9),0,1)</f>
        <v>0</v>
      </c>
      <c r="R57" s="336">
        <f>IF(OR(F57='Drop down lists'!$D$12,F57='Drop down lists'!$D$13,F57='Drop down lists'!$D$14,F57='Drop down lists'!$D$15,F57='Drop down lists'!$D$16,F57='Drop down lists'!$D$17,F57='Drop down lists'!$D$18,F57='Drop down lists'!$D$19,F57='Drop down lists'!$D$20,F57='Drop down lists'!$D$21,F57='Drop down lists'!$D$22,F57='Drop down lists'!$D$23),0,1)</f>
        <v>0</v>
      </c>
      <c r="S57" s="336">
        <f>IF(ISNA(VLOOKUP(G57,'Drop down lists'!A:A,1,FALSE)),1,0)</f>
        <v>0</v>
      </c>
      <c r="T57" s="336">
        <f>IF(OR(I57='Drop down lists'!$H$12,I57='Drop down lists'!$H$13,I57='Drop down lists'!$H$14,I57='Drop down lists'!$H$15),0,1)</f>
        <v>0</v>
      </c>
    </row>
    <row r="58" spans="1:20" ht="20.149999999999999" customHeight="1">
      <c r="A58" s="14"/>
      <c r="B58" s="14"/>
      <c r="C58" s="14"/>
      <c r="D58" s="14"/>
      <c r="E58" s="16" t="s">
        <v>2289</v>
      </c>
      <c r="F58" s="16" t="s">
        <v>2289</v>
      </c>
      <c r="G58" s="16" t="s">
        <v>4506</v>
      </c>
      <c r="H58" s="14"/>
      <c r="I58" s="16" t="s">
        <v>2289</v>
      </c>
      <c r="J58" s="208"/>
      <c r="K58" s="17"/>
      <c r="P58" s="283">
        <f t="shared" si="0"/>
        <v>0</v>
      </c>
      <c r="Q58" s="336">
        <f>IF(OR(E58='Drop down lists'!$D$3,E58='Drop down lists'!$D$4,E58='Drop down lists'!$D$5,E58='Drop down lists'!$D$6,E58='Drop down lists'!$D$6,E58='Drop down lists'!$D$7,E58='Drop down lists'!$D$8,E58='Drop down lists'!$D$9),0,1)</f>
        <v>0</v>
      </c>
      <c r="R58" s="336">
        <f>IF(OR(F58='Drop down lists'!$D$12,F58='Drop down lists'!$D$13,F58='Drop down lists'!$D$14,F58='Drop down lists'!$D$15,F58='Drop down lists'!$D$16,F58='Drop down lists'!$D$17,F58='Drop down lists'!$D$18,F58='Drop down lists'!$D$19,F58='Drop down lists'!$D$20,F58='Drop down lists'!$D$21,F58='Drop down lists'!$D$22,F58='Drop down lists'!$D$23),0,1)</f>
        <v>0</v>
      </c>
      <c r="S58" s="336">
        <f>IF(ISNA(VLOOKUP(G58,'Drop down lists'!A:A,1,FALSE)),1,0)</f>
        <v>0</v>
      </c>
      <c r="T58" s="336">
        <f>IF(OR(I58='Drop down lists'!$H$12,I58='Drop down lists'!$H$13,I58='Drop down lists'!$H$14,I58='Drop down lists'!$H$15),0,1)</f>
        <v>0</v>
      </c>
    </row>
    <row r="59" spans="1:20" ht="20.149999999999999" customHeight="1">
      <c r="A59" s="14"/>
      <c r="B59" s="14"/>
      <c r="C59" s="14"/>
      <c r="D59" s="14"/>
      <c r="E59" s="16" t="s">
        <v>2289</v>
      </c>
      <c r="F59" s="16" t="s">
        <v>2289</v>
      </c>
      <c r="G59" s="16" t="s">
        <v>4506</v>
      </c>
      <c r="H59" s="14"/>
      <c r="I59" s="16" t="s">
        <v>2289</v>
      </c>
      <c r="J59" s="208"/>
      <c r="K59" s="17"/>
      <c r="P59" s="283">
        <f t="shared" si="0"/>
        <v>0</v>
      </c>
      <c r="Q59" s="336">
        <f>IF(OR(E59='Drop down lists'!$D$3,E59='Drop down lists'!$D$4,E59='Drop down lists'!$D$5,E59='Drop down lists'!$D$6,E59='Drop down lists'!$D$6,E59='Drop down lists'!$D$7,E59='Drop down lists'!$D$8,E59='Drop down lists'!$D$9),0,1)</f>
        <v>0</v>
      </c>
      <c r="R59" s="336">
        <f>IF(OR(F59='Drop down lists'!$D$12,F59='Drop down lists'!$D$13,F59='Drop down lists'!$D$14,F59='Drop down lists'!$D$15,F59='Drop down lists'!$D$16,F59='Drop down lists'!$D$17,F59='Drop down lists'!$D$18,F59='Drop down lists'!$D$19,F59='Drop down lists'!$D$20,F59='Drop down lists'!$D$21,F59='Drop down lists'!$D$22,F59='Drop down lists'!$D$23),0,1)</f>
        <v>0</v>
      </c>
      <c r="S59" s="336">
        <f>IF(ISNA(VLOOKUP(G59,'Drop down lists'!A:A,1,FALSE)),1,0)</f>
        <v>0</v>
      </c>
      <c r="T59" s="336">
        <f>IF(OR(I59='Drop down lists'!$H$12,I59='Drop down lists'!$H$13,I59='Drop down lists'!$H$14,I59='Drop down lists'!$H$15),0,1)</f>
        <v>0</v>
      </c>
    </row>
    <row r="60" spans="1:20" ht="20.149999999999999" customHeight="1">
      <c r="A60" s="14"/>
      <c r="B60" s="14"/>
      <c r="C60" s="14"/>
      <c r="D60" s="14"/>
      <c r="E60" s="16" t="s">
        <v>2289</v>
      </c>
      <c r="F60" s="16" t="s">
        <v>2289</v>
      </c>
      <c r="G60" s="16" t="s">
        <v>4506</v>
      </c>
      <c r="H60" s="14"/>
      <c r="I60" s="16" t="s">
        <v>2289</v>
      </c>
      <c r="J60" s="208"/>
      <c r="K60" s="17"/>
      <c r="P60" s="283">
        <f t="shared" si="0"/>
        <v>0</v>
      </c>
      <c r="Q60" s="336">
        <f>IF(OR(E60='Drop down lists'!$D$3,E60='Drop down lists'!$D$4,E60='Drop down lists'!$D$5,E60='Drop down lists'!$D$6,E60='Drop down lists'!$D$6,E60='Drop down lists'!$D$7,E60='Drop down lists'!$D$8,E60='Drop down lists'!$D$9),0,1)</f>
        <v>0</v>
      </c>
      <c r="R60" s="336">
        <f>IF(OR(F60='Drop down lists'!$D$12,F60='Drop down lists'!$D$13,F60='Drop down lists'!$D$14,F60='Drop down lists'!$D$15,F60='Drop down lists'!$D$16,F60='Drop down lists'!$D$17,F60='Drop down lists'!$D$18,F60='Drop down lists'!$D$19,F60='Drop down lists'!$D$20,F60='Drop down lists'!$D$21,F60='Drop down lists'!$D$22,F60='Drop down lists'!$D$23),0,1)</f>
        <v>0</v>
      </c>
      <c r="S60" s="336">
        <f>IF(ISNA(VLOOKUP(G60,'Drop down lists'!A:A,1,FALSE)),1,0)</f>
        <v>0</v>
      </c>
      <c r="T60" s="336">
        <f>IF(OR(I60='Drop down lists'!$H$12,I60='Drop down lists'!$H$13,I60='Drop down lists'!$H$14,I60='Drop down lists'!$H$15),0,1)</f>
        <v>0</v>
      </c>
    </row>
    <row r="61" spans="1:20" ht="20.149999999999999" customHeight="1">
      <c r="A61" s="14"/>
      <c r="B61" s="14"/>
      <c r="C61" s="14"/>
      <c r="D61" s="14"/>
      <c r="E61" s="16" t="s">
        <v>2289</v>
      </c>
      <c r="F61" s="16" t="s">
        <v>2289</v>
      </c>
      <c r="G61" s="16" t="s">
        <v>4506</v>
      </c>
      <c r="H61" s="14"/>
      <c r="I61" s="16" t="s">
        <v>2289</v>
      </c>
      <c r="J61" s="208"/>
      <c r="K61" s="17"/>
      <c r="P61" s="283">
        <f t="shared" si="0"/>
        <v>0</v>
      </c>
      <c r="Q61" s="336">
        <f>IF(OR(E61='Drop down lists'!$D$3,E61='Drop down lists'!$D$4,E61='Drop down lists'!$D$5,E61='Drop down lists'!$D$6,E61='Drop down lists'!$D$6,E61='Drop down lists'!$D$7,E61='Drop down lists'!$D$8,E61='Drop down lists'!$D$9),0,1)</f>
        <v>0</v>
      </c>
      <c r="R61" s="336">
        <f>IF(OR(F61='Drop down lists'!$D$12,F61='Drop down lists'!$D$13,F61='Drop down lists'!$D$14,F61='Drop down lists'!$D$15,F61='Drop down lists'!$D$16,F61='Drop down lists'!$D$17,F61='Drop down lists'!$D$18,F61='Drop down lists'!$D$19,F61='Drop down lists'!$D$20,F61='Drop down lists'!$D$21,F61='Drop down lists'!$D$22,F61='Drop down lists'!$D$23),0,1)</f>
        <v>0</v>
      </c>
      <c r="S61" s="336">
        <f>IF(ISNA(VLOOKUP(G61,'Drop down lists'!A:A,1,FALSE)),1,0)</f>
        <v>0</v>
      </c>
      <c r="T61" s="336">
        <f>IF(OR(I61='Drop down lists'!$H$12,I61='Drop down lists'!$H$13,I61='Drop down lists'!$H$14,I61='Drop down lists'!$H$15),0,1)</f>
        <v>0</v>
      </c>
    </row>
    <row r="62" spans="1:20" ht="20.149999999999999" customHeight="1">
      <c r="A62" s="14"/>
      <c r="B62" s="14"/>
      <c r="C62" s="14"/>
      <c r="D62" s="14"/>
      <c r="E62" s="16" t="s">
        <v>2289</v>
      </c>
      <c r="F62" s="16" t="s">
        <v>2289</v>
      </c>
      <c r="G62" s="16" t="s">
        <v>4506</v>
      </c>
      <c r="H62" s="14"/>
      <c r="I62" s="16" t="s">
        <v>2289</v>
      </c>
      <c r="J62" s="208"/>
      <c r="K62" s="17"/>
      <c r="P62" s="283">
        <f t="shared" si="0"/>
        <v>0</v>
      </c>
      <c r="Q62" s="336">
        <f>IF(OR(E62='Drop down lists'!$D$3,E62='Drop down lists'!$D$4,E62='Drop down lists'!$D$5,E62='Drop down lists'!$D$6,E62='Drop down lists'!$D$6,E62='Drop down lists'!$D$7,E62='Drop down lists'!$D$8,E62='Drop down lists'!$D$9),0,1)</f>
        <v>0</v>
      </c>
      <c r="R62" s="336">
        <f>IF(OR(F62='Drop down lists'!$D$12,F62='Drop down lists'!$D$13,F62='Drop down lists'!$D$14,F62='Drop down lists'!$D$15,F62='Drop down lists'!$D$16,F62='Drop down lists'!$D$17,F62='Drop down lists'!$D$18,F62='Drop down lists'!$D$19,F62='Drop down lists'!$D$20,F62='Drop down lists'!$D$21,F62='Drop down lists'!$D$22,F62='Drop down lists'!$D$23),0,1)</f>
        <v>0</v>
      </c>
      <c r="S62" s="336">
        <f>IF(ISNA(VLOOKUP(G62,'Drop down lists'!A:A,1,FALSE)),1,0)</f>
        <v>0</v>
      </c>
      <c r="T62" s="336">
        <f>IF(OR(I62='Drop down lists'!$H$12,I62='Drop down lists'!$H$13,I62='Drop down lists'!$H$14,I62='Drop down lists'!$H$15),0,1)</f>
        <v>0</v>
      </c>
    </row>
    <row r="63" spans="1:20" ht="20.149999999999999" customHeight="1">
      <c r="A63" s="14"/>
      <c r="B63" s="14"/>
      <c r="C63" s="14"/>
      <c r="D63" s="14"/>
      <c r="E63" s="16" t="s">
        <v>2289</v>
      </c>
      <c r="F63" s="16" t="s">
        <v>2289</v>
      </c>
      <c r="G63" s="16" t="s">
        <v>4506</v>
      </c>
      <c r="H63" s="14"/>
      <c r="I63" s="16" t="s">
        <v>2289</v>
      </c>
      <c r="J63" s="208"/>
      <c r="K63" s="17"/>
      <c r="P63" s="283">
        <f t="shared" si="0"/>
        <v>0</v>
      </c>
      <c r="Q63" s="336">
        <f>IF(OR(E63='Drop down lists'!$D$3,E63='Drop down lists'!$D$4,E63='Drop down lists'!$D$5,E63='Drop down lists'!$D$6,E63='Drop down lists'!$D$6,E63='Drop down lists'!$D$7,E63='Drop down lists'!$D$8,E63='Drop down lists'!$D$9),0,1)</f>
        <v>0</v>
      </c>
      <c r="R63" s="336">
        <f>IF(OR(F63='Drop down lists'!$D$12,F63='Drop down lists'!$D$13,F63='Drop down lists'!$D$14,F63='Drop down lists'!$D$15,F63='Drop down lists'!$D$16,F63='Drop down lists'!$D$17,F63='Drop down lists'!$D$18,F63='Drop down lists'!$D$19,F63='Drop down lists'!$D$20,F63='Drop down lists'!$D$21,F63='Drop down lists'!$D$22,F63='Drop down lists'!$D$23),0,1)</f>
        <v>0</v>
      </c>
      <c r="S63" s="336">
        <f>IF(ISNA(VLOOKUP(G63,'Drop down lists'!A:A,1,FALSE)),1,0)</f>
        <v>0</v>
      </c>
      <c r="T63" s="336">
        <f>IF(OR(I63='Drop down lists'!$H$12,I63='Drop down lists'!$H$13,I63='Drop down lists'!$H$14,I63='Drop down lists'!$H$15),0,1)</f>
        <v>0</v>
      </c>
    </row>
    <row r="64" spans="1:20" ht="20.149999999999999" customHeight="1">
      <c r="A64" s="14"/>
      <c r="B64" s="14"/>
      <c r="C64" s="14"/>
      <c r="D64" s="14"/>
      <c r="E64" s="16" t="s">
        <v>2289</v>
      </c>
      <c r="F64" s="16" t="s">
        <v>2289</v>
      </c>
      <c r="G64" s="16" t="s">
        <v>4506</v>
      </c>
      <c r="H64" s="14"/>
      <c r="I64" s="16" t="s">
        <v>2289</v>
      </c>
      <c r="J64" s="208"/>
      <c r="K64" s="17"/>
      <c r="P64" s="283">
        <f t="shared" si="0"/>
        <v>0</v>
      </c>
      <c r="Q64" s="336">
        <f>IF(OR(E64='Drop down lists'!$D$3,E64='Drop down lists'!$D$4,E64='Drop down lists'!$D$5,E64='Drop down lists'!$D$6,E64='Drop down lists'!$D$6,E64='Drop down lists'!$D$7,E64='Drop down lists'!$D$8,E64='Drop down lists'!$D$9),0,1)</f>
        <v>0</v>
      </c>
      <c r="R64" s="336">
        <f>IF(OR(F64='Drop down lists'!$D$12,F64='Drop down lists'!$D$13,F64='Drop down lists'!$D$14,F64='Drop down lists'!$D$15,F64='Drop down lists'!$D$16,F64='Drop down lists'!$D$17,F64='Drop down lists'!$D$18,F64='Drop down lists'!$D$19,F64='Drop down lists'!$D$20,F64='Drop down lists'!$D$21,F64='Drop down lists'!$D$22,F64='Drop down lists'!$D$23),0,1)</f>
        <v>0</v>
      </c>
      <c r="S64" s="336">
        <f>IF(ISNA(VLOOKUP(G64,'Drop down lists'!A:A,1,FALSE)),1,0)</f>
        <v>0</v>
      </c>
      <c r="T64" s="336">
        <f>IF(OR(I64='Drop down lists'!$H$12,I64='Drop down lists'!$H$13,I64='Drop down lists'!$H$14,I64='Drop down lists'!$H$15),0,1)</f>
        <v>0</v>
      </c>
    </row>
    <row r="65" spans="1:20" ht="20.149999999999999" customHeight="1">
      <c r="A65" s="14"/>
      <c r="B65" s="14"/>
      <c r="C65" s="14"/>
      <c r="D65" s="14"/>
      <c r="E65" s="16" t="s">
        <v>2289</v>
      </c>
      <c r="F65" s="16" t="s">
        <v>2289</v>
      </c>
      <c r="G65" s="16" t="s">
        <v>4506</v>
      </c>
      <c r="H65" s="14"/>
      <c r="I65" s="16" t="s">
        <v>2289</v>
      </c>
      <c r="J65" s="208"/>
      <c r="K65" s="17"/>
      <c r="P65" s="283">
        <f t="shared" si="0"/>
        <v>0</v>
      </c>
      <c r="Q65" s="336">
        <f>IF(OR(E65='Drop down lists'!$D$3,E65='Drop down lists'!$D$4,E65='Drop down lists'!$D$5,E65='Drop down lists'!$D$6,E65='Drop down lists'!$D$6,E65='Drop down lists'!$D$7,E65='Drop down lists'!$D$8,E65='Drop down lists'!$D$9),0,1)</f>
        <v>0</v>
      </c>
      <c r="R65" s="336">
        <f>IF(OR(F65='Drop down lists'!$D$12,F65='Drop down lists'!$D$13,F65='Drop down lists'!$D$14,F65='Drop down lists'!$D$15,F65='Drop down lists'!$D$16,F65='Drop down lists'!$D$17,F65='Drop down lists'!$D$18,F65='Drop down lists'!$D$19,F65='Drop down lists'!$D$20,F65='Drop down lists'!$D$21,F65='Drop down lists'!$D$22,F65='Drop down lists'!$D$23),0,1)</f>
        <v>0</v>
      </c>
      <c r="S65" s="336">
        <f>IF(ISNA(VLOOKUP(G65,'Drop down lists'!A:A,1,FALSE)),1,0)</f>
        <v>0</v>
      </c>
      <c r="T65" s="336">
        <f>IF(OR(I65='Drop down lists'!$H$12,I65='Drop down lists'!$H$13,I65='Drop down lists'!$H$14,I65='Drop down lists'!$H$15),0,1)</f>
        <v>0</v>
      </c>
    </row>
    <row r="66" spans="1:20" ht="20.149999999999999" customHeight="1">
      <c r="A66" s="14"/>
      <c r="B66" s="14"/>
      <c r="C66" s="14"/>
      <c r="D66" s="14"/>
      <c r="E66" s="16" t="s">
        <v>2289</v>
      </c>
      <c r="F66" s="16" t="s">
        <v>2289</v>
      </c>
      <c r="G66" s="16" t="s">
        <v>4506</v>
      </c>
      <c r="H66" s="14"/>
      <c r="I66" s="16" t="s">
        <v>2289</v>
      </c>
      <c r="J66" s="208"/>
      <c r="K66" s="17"/>
      <c r="P66" s="283">
        <f t="shared" si="0"/>
        <v>0</v>
      </c>
      <c r="Q66" s="336">
        <f>IF(OR(E66='Drop down lists'!$D$3,E66='Drop down lists'!$D$4,E66='Drop down lists'!$D$5,E66='Drop down lists'!$D$6,E66='Drop down lists'!$D$6,E66='Drop down lists'!$D$7,E66='Drop down lists'!$D$8,E66='Drop down lists'!$D$9),0,1)</f>
        <v>0</v>
      </c>
      <c r="R66" s="336">
        <f>IF(OR(F66='Drop down lists'!$D$12,F66='Drop down lists'!$D$13,F66='Drop down lists'!$D$14,F66='Drop down lists'!$D$15,F66='Drop down lists'!$D$16,F66='Drop down lists'!$D$17,F66='Drop down lists'!$D$18,F66='Drop down lists'!$D$19,F66='Drop down lists'!$D$20,F66='Drop down lists'!$D$21,F66='Drop down lists'!$D$22,F66='Drop down lists'!$D$23),0,1)</f>
        <v>0</v>
      </c>
      <c r="S66" s="336">
        <f>IF(ISNA(VLOOKUP(G66,'Drop down lists'!A:A,1,FALSE)),1,0)</f>
        <v>0</v>
      </c>
      <c r="T66" s="336">
        <f>IF(OR(I66='Drop down lists'!$H$12,I66='Drop down lists'!$H$13,I66='Drop down lists'!$H$14,I66='Drop down lists'!$H$15),0,1)</f>
        <v>0</v>
      </c>
    </row>
    <row r="67" spans="1:20" ht="20.149999999999999" customHeight="1">
      <c r="A67" s="14"/>
      <c r="B67" s="14"/>
      <c r="C67" s="14"/>
      <c r="D67" s="14"/>
      <c r="E67" s="16" t="s">
        <v>2289</v>
      </c>
      <c r="F67" s="16" t="s">
        <v>2289</v>
      </c>
      <c r="G67" s="16" t="s">
        <v>4506</v>
      </c>
      <c r="H67" s="14"/>
      <c r="I67" s="16" t="s">
        <v>2289</v>
      </c>
      <c r="J67" s="208"/>
      <c r="K67" s="17"/>
      <c r="P67" s="283">
        <f t="shared" si="0"/>
        <v>0</v>
      </c>
      <c r="Q67" s="336">
        <f>IF(OR(E67='Drop down lists'!$D$3,E67='Drop down lists'!$D$4,E67='Drop down lists'!$D$5,E67='Drop down lists'!$D$6,E67='Drop down lists'!$D$6,E67='Drop down lists'!$D$7,E67='Drop down lists'!$D$8,E67='Drop down lists'!$D$9),0,1)</f>
        <v>0</v>
      </c>
      <c r="R67" s="336">
        <f>IF(OR(F67='Drop down lists'!$D$12,F67='Drop down lists'!$D$13,F67='Drop down lists'!$D$14,F67='Drop down lists'!$D$15,F67='Drop down lists'!$D$16,F67='Drop down lists'!$D$17,F67='Drop down lists'!$D$18,F67='Drop down lists'!$D$19,F67='Drop down lists'!$D$20,F67='Drop down lists'!$D$21,F67='Drop down lists'!$D$22,F67='Drop down lists'!$D$23),0,1)</f>
        <v>0</v>
      </c>
      <c r="S67" s="336">
        <f>IF(ISNA(VLOOKUP(G67,'Drop down lists'!A:A,1,FALSE)),1,0)</f>
        <v>0</v>
      </c>
      <c r="T67" s="336">
        <f>IF(OR(I67='Drop down lists'!$H$12,I67='Drop down lists'!$H$13,I67='Drop down lists'!$H$14,I67='Drop down lists'!$H$15),0,1)</f>
        <v>0</v>
      </c>
    </row>
    <row r="68" spans="1:20" ht="20.149999999999999" customHeight="1">
      <c r="A68" s="14"/>
      <c r="B68" s="14"/>
      <c r="C68" s="14"/>
      <c r="D68" s="14"/>
      <c r="E68" s="16" t="s">
        <v>2289</v>
      </c>
      <c r="F68" s="16" t="s">
        <v>2289</v>
      </c>
      <c r="G68" s="16" t="s">
        <v>4506</v>
      </c>
      <c r="H68" s="14"/>
      <c r="I68" s="16" t="s">
        <v>2289</v>
      </c>
      <c r="J68" s="208"/>
      <c r="K68" s="17"/>
      <c r="P68" s="283">
        <f t="shared" si="0"/>
        <v>0</v>
      </c>
      <c r="Q68" s="336">
        <f>IF(OR(E68='Drop down lists'!$D$3,E68='Drop down lists'!$D$4,E68='Drop down lists'!$D$5,E68='Drop down lists'!$D$6,E68='Drop down lists'!$D$6,E68='Drop down lists'!$D$7,E68='Drop down lists'!$D$8,E68='Drop down lists'!$D$9),0,1)</f>
        <v>0</v>
      </c>
      <c r="R68" s="336">
        <f>IF(OR(F68='Drop down lists'!$D$12,F68='Drop down lists'!$D$13,F68='Drop down lists'!$D$14,F68='Drop down lists'!$D$15,F68='Drop down lists'!$D$16,F68='Drop down lists'!$D$17,F68='Drop down lists'!$D$18,F68='Drop down lists'!$D$19,F68='Drop down lists'!$D$20,F68='Drop down lists'!$D$21,F68='Drop down lists'!$D$22,F68='Drop down lists'!$D$23),0,1)</f>
        <v>0</v>
      </c>
      <c r="S68" s="336">
        <f>IF(ISNA(VLOOKUP(G68,'Drop down lists'!A:A,1,FALSE)),1,0)</f>
        <v>0</v>
      </c>
      <c r="T68" s="336">
        <f>IF(OR(I68='Drop down lists'!$H$12,I68='Drop down lists'!$H$13,I68='Drop down lists'!$H$14,I68='Drop down lists'!$H$15),0,1)</f>
        <v>0</v>
      </c>
    </row>
    <row r="69" spans="1:20" ht="20.149999999999999" customHeight="1">
      <c r="A69" s="14"/>
      <c r="B69" s="14"/>
      <c r="C69" s="14"/>
      <c r="D69" s="14"/>
      <c r="E69" s="16" t="s">
        <v>2289</v>
      </c>
      <c r="F69" s="16" t="s">
        <v>2289</v>
      </c>
      <c r="G69" s="16" t="s">
        <v>4506</v>
      </c>
      <c r="H69" s="14"/>
      <c r="I69" s="16" t="s">
        <v>2289</v>
      </c>
      <c r="J69" s="208"/>
      <c r="K69" s="17"/>
      <c r="P69" s="283">
        <f t="shared" si="0"/>
        <v>0</v>
      </c>
      <c r="Q69" s="336">
        <f>IF(OR(E69='Drop down lists'!$D$3,E69='Drop down lists'!$D$4,E69='Drop down lists'!$D$5,E69='Drop down lists'!$D$6,E69='Drop down lists'!$D$6,E69='Drop down lists'!$D$7,E69='Drop down lists'!$D$8,E69='Drop down lists'!$D$9),0,1)</f>
        <v>0</v>
      </c>
      <c r="R69" s="336">
        <f>IF(OR(F69='Drop down lists'!$D$12,F69='Drop down lists'!$D$13,F69='Drop down lists'!$D$14,F69='Drop down lists'!$D$15,F69='Drop down lists'!$D$16,F69='Drop down lists'!$D$17,F69='Drop down lists'!$D$18,F69='Drop down lists'!$D$19,F69='Drop down lists'!$D$20,F69='Drop down lists'!$D$21,F69='Drop down lists'!$D$22,F69='Drop down lists'!$D$23),0,1)</f>
        <v>0</v>
      </c>
      <c r="S69" s="336">
        <f>IF(ISNA(VLOOKUP(G69,'Drop down lists'!A:A,1,FALSE)),1,0)</f>
        <v>0</v>
      </c>
      <c r="T69" s="336">
        <f>IF(OR(I69='Drop down lists'!$H$12,I69='Drop down lists'!$H$13,I69='Drop down lists'!$H$14,I69='Drop down lists'!$H$15),0,1)</f>
        <v>0</v>
      </c>
    </row>
    <row r="70" spans="1:20" ht="20.149999999999999" customHeight="1">
      <c r="A70" s="14"/>
      <c r="B70" s="14"/>
      <c r="C70" s="14"/>
      <c r="D70" s="14"/>
      <c r="E70" s="16" t="s">
        <v>2289</v>
      </c>
      <c r="F70" s="16" t="s">
        <v>2289</v>
      </c>
      <c r="G70" s="16" t="s">
        <v>4506</v>
      </c>
      <c r="H70" s="14"/>
      <c r="I70" s="16" t="s">
        <v>2289</v>
      </c>
      <c r="J70" s="208"/>
      <c r="K70" s="17"/>
      <c r="P70" s="283">
        <f t="shared" si="0"/>
        <v>0</v>
      </c>
      <c r="Q70" s="336">
        <f>IF(OR(E70='Drop down lists'!$D$3,E70='Drop down lists'!$D$4,E70='Drop down lists'!$D$5,E70='Drop down lists'!$D$6,E70='Drop down lists'!$D$6,E70='Drop down lists'!$D$7,E70='Drop down lists'!$D$8,E70='Drop down lists'!$D$9),0,1)</f>
        <v>0</v>
      </c>
      <c r="R70" s="336">
        <f>IF(OR(F70='Drop down lists'!$D$12,F70='Drop down lists'!$D$13,F70='Drop down lists'!$D$14,F70='Drop down lists'!$D$15,F70='Drop down lists'!$D$16,F70='Drop down lists'!$D$17,F70='Drop down lists'!$D$18,F70='Drop down lists'!$D$19,F70='Drop down lists'!$D$20,F70='Drop down lists'!$D$21,F70='Drop down lists'!$D$22,F70='Drop down lists'!$D$23),0,1)</f>
        <v>0</v>
      </c>
      <c r="S70" s="336">
        <f>IF(ISNA(VLOOKUP(G70,'Drop down lists'!A:A,1,FALSE)),1,0)</f>
        <v>0</v>
      </c>
      <c r="T70" s="336">
        <f>IF(OR(I70='Drop down lists'!$H$12,I70='Drop down lists'!$H$13,I70='Drop down lists'!$H$14,I70='Drop down lists'!$H$15),0,1)</f>
        <v>0</v>
      </c>
    </row>
    <row r="71" spans="1:20" ht="20.149999999999999" customHeight="1">
      <c r="A71" s="14"/>
      <c r="B71" s="14"/>
      <c r="C71" s="14"/>
      <c r="D71" s="14"/>
      <c r="E71" s="16" t="s">
        <v>2289</v>
      </c>
      <c r="F71" s="16" t="s">
        <v>2289</v>
      </c>
      <c r="G71" s="16" t="s">
        <v>4506</v>
      </c>
      <c r="H71" s="14"/>
      <c r="I71" s="16" t="s">
        <v>2289</v>
      </c>
      <c r="J71" s="208"/>
      <c r="K71" s="17"/>
      <c r="P71" s="283">
        <f t="shared" si="0"/>
        <v>0</v>
      </c>
      <c r="Q71" s="336">
        <f>IF(OR(E71='Drop down lists'!$D$3,E71='Drop down lists'!$D$4,E71='Drop down lists'!$D$5,E71='Drop down lists'!$D$6,E71='Drop down lists'!$D$6,E71='Drop down lists'!$D$7,E71='Drop down lists'!$D$8,E71='Drop down lists'!$D$9),0,1)</f>
        <v>0</v>
      </c>
      <c r="R71" s="336">
        <f>IF(OR(F71='Drop down lists'!$D$12,F71='Drop down lists'!$D$13,F71='Drop down lists'!$D$14,F71='Drop down lists'!$D$15,F71='Drop down lists'!$D$16,F71='Drop down lists'!$D$17,F71='Drop down lists'!$D$18,F71='Drop down lists'!$D$19,F71='Drop down lists'!$D$20,F71='Drop down lists'!$D$21,F71='Drop down lists'!$D$22,F71='Drop down lists'!$D$23),0,1)</f>
        <v>0</v>
      </c>
      <c r="S71" s="336">
        <f>IF(ISNA(VLOOKUP(G71,'Drop down lists'!A:A,1,FALSE)),1,0)</f>
        <v>0</v>
      </c>
      <c r="T71" s="336">
        <f>IF(OR(I71='Drop down lists'!$H$12,I71='Drop down lists'!$H$13,I71='Drop down lists'!$H$14,I71='Drop down lists'!$H$15),0,1)</f>
        <v>0</v>
      </c>
    </row>
    <row r="72" spans="1:20" ht="20.149999999999999" customHeight="1">
      <c r="A72" s="14"/>
      <c r="B72" s="14"/>
      <c r="C72" s="14"/>
      <c r="D72" s="14"/>
      <c r="E72" s="16" t="s">
        <v>2289</v>
      </c>
      <c r="F72" s="16" t="s">
        <v>2289</v>
      </c>
      <c r="G72" s="16" t="s">
        <v>4506</v>
      </c>
      <c r="H72" s="14"/>
      <c r="I72" s="16" t="s">
        <v>2289</v>
      </c>
      <c r="J72" s="208"/>
      <c r="K72" s="17"/>
      <c r="P72" s="283">
        <f t="shared" si="0"/>
        <v>0</v>
      </c>
      <c r="Q72" s="336">
        <f>IF(OR(E72='Drop down lists'!$D$3,E72='Drop down lists'!$D$4,E72='Drop down lists'!$D$5,E72='Drop down lists'!$D$6,E72='Drop down lists'!$D$6,E72='Drop down lists'!$D$7,E72='Drop down lists'!$D$8,E72='Drop down lists'!$D$9),0,1)</f>
        <v>0</v>
      </c>
      <c r="R72" s="336">
        <f>IF(OR(F72='Drop down lists'!$D$12,F72='Drop down lists'!$D$13,F72='Drop down lists'!$D$14,F72='Drop down lists'!$D$15,F72='Drop down lists'!$D$16,F72='Drop down lists'!$D$17,F72='Drop down lists'!$D$18,F72='Drop down lists'!$D$19,F72='Drop down lists'!$D$20,F72='Drop down lists'!$D$21,F72='Drop down lists'!$D$22,F72='Drop down lists'!$D$23),0,1)</f>
        <v>0</v>
      </c>
      <c r="S72" s="336">
        <f>IF(ISNA(VLOOKUP(G72,'Drop down lists'!A:A,1,FALSE)),1,0)</f>
        <v>0</v>
      </c>
      <c r="T72" s="336">
        <f>IF(OR(I72='Drop down lists'!$H$12,I72='Drop down lists'!$H$13,I72='Drop down lists'!$H$14,I72='Drop down lists'!$H$15),0,1)</f>
        <v>0</v>
      </c>
    </row>
    <row r="73" spans="1:20" ht="20.149999999999999" customHeight="1">
      <c r="A73" s="14"/>
      <c r="B73" s="14"/>
      <c r="C73" s="14"/>
      <c r="D73" s="14"/>
      <c r="E73" s="16" t="s">
        <v>2289</v>
      </c>
      <c r="F73" s="16" t="s">
        <v>2289</v>
      </c>
      <c r="G73" s="16" t="s">
        <v>4506</v>
      </c>
      <c r="H73" s="14"/>
      <c r="I73" s="16" t="s">
        <v>2289</v>
      </c>
      <c r="J73" s="208"/>
      <c r="K73" s="17"/>
      <c r="P73" s="283">
        <f t="shared" si="0"/>
        <v>0</v>
      </c>
      <c r="Q73" s="336">
        <f>IF(OR(E73='Drop down lists'!$D$3,E73='Drop down lists'!$D$4,E73='Drop down lists'!$D$5,E73='Drop down lists'!$D$6,E73='Drop down lists'!$D$6,E73='Drop down lists'!$D$7,E73='Drop down lists'!$D$8,E73='Drop down lists'!$D$9),0,1)</f>
        <v>0</v>
      </c>
      <c r="R73" s="336">
        <f>IF(OR(F73='Drop down lists'!$D$12,F73='Drop down lists'!$D$13,F73='Drop down lists'!$D$14,F73='Drop down lists'!$D$15,F73='Drop down lists'!$D$16,F73='Drop down lists'!$D$17,F73='Drop down lists'!$D$18,F73='Drop down lists'!$D$19,F73='Drop down lists'!$D$20,F73='Drop down lists'!$D$21,F73='Drop down lists'!$D$22,F73='Drop down lists'!$D$23),0,1)</f>
        <v>0</v>
      </c>
      <c r="S73" s="336">
        <f>IF(ISNA(VLOOKUP(G73,'Drop down lists'!A:A,1,FALSE)),1,0)</f>
        <v>0</v>
      </c>
      <c r="T73" s="336">
        <f>IF(OR(I73='Drop down lists'!$H$12,I73='Drop down lists'!$H$13,I73='Drop down lists'!$H$14,I73='Drop down lists'!$H$15),0,1)</f>
        <v>0</v>
      </c>
    </row>
    <row r="74" spans="1:20" ht="20.149999999999999" customHeight="1">
      <c r="A74" s="14"/>
      <c r="B74" s="14"/>
      <c r="C74" s="14"/>
      <c r="D74" s="14"/>
      <c r="E74" s="16" t="s">
        <v>2289</v>
      </c>
      <c r="F74" s="16" t="s">
        <v>2289</v>
      </c>
      <c r="G74" s="16" t="s">
        <v>4506</v>
      </c>
      <c r="H74" s="14"/>
      <c r="I74" s="16" t="s">
        <v>2289</v>
      </c>
      <c r="J74" s="208"/>
      <c r="K74" s="17"/>
      <c r="P74" s="283">
        <f t="shared" si="0"/>
        <v>0</v>
      </c>
      <c r="Q74" s="336">
        <f>IF(OR(E74='Drop down lists'!$D$3,E74='Drop down lists'!$D$4,E74='Drop down lists'!$D$5,E74='Drop down lists'!$D$6,E74='Drop down lists'!$D$6,E74='Drop down lists'!$D$7,E74='Drop down lists'!$D$8,E74='Drop down lists'!$D$9),0,1)</f>
        <v>0</v>
      </c>
      <c r="R74" s="336">
        <f>IF(OR(F74='Drop down lists'!$D$12,F74='Drop down lists'!$D$13,F74='Drop down lists'!$D$14,F74='Drop down lists'!$D$15,F74='Drop down lists'!$D$16,F74='Drop down lists'!$D$17,F74='Drop down lists'!$D$18,F74='Drop down lists'!$D$19,F74='Drop down lists'!$D$20,F74='Drop down lists'!$D$21,F74='Drop down lists'!$D$22,F74='Drop down lists'!$D$23),0,1)</f>
        <v>0</v>
      </c>
      <c r="S74" s="336">
        <f>IF(ISNA(VLOOKUP(G74,'Drop down lists'!A:A,1,FALSE)),1,0)</f>
        <v>0</v>
      </c>
      <c r="T74" s="336">
        <f>IF(OR(I74='Drop down lists'!$H$12,I74='Drop down lists'!$H$13,I74='Drop down lists'!$H$14,I74='Drop down lists'!$H$15),0,1)</f>
        <v>0</v>
      </c>
    </row>
    <row r="75" spans="1:20" ht="20.149999999999999" customHeight="1">
      <c r="A75" s="14"/>
      <c r="B75" s="14"/>
      <c r="C75" s="14"/>
      <c r="D75" s="14"/>
      <c r="E75" s="16" t="s">
        <v>2289</v>
      </c>
      <c r="F75" s="16" t="s">
        <v>2289</v>
      </c>
      <c r="G75" s="16" t="s">
        <v>4506</v>
      </c>
      <c r="H75" s="14"/>
      <c r="I75" s="16" t="s">
        <v>2289</v>
      </c>
      <c r="J75" s="208"/>
      <c r="K75" s="17"/>
      <c r="P75" s="283">
        <f t="shared" si="0"/>
        <v>0</v>
      </c>
      <c r="Q75" s="336">
        <f>IF(OR(E75='Drop down lists'!$D$3,E75='Drop down lists'!$D$4,E75='Drop down lists'!$D$5,E75='Drop down lists'!$D$6,E75='Drop down lists'!$D$6,E75='Drop down lists'!$D$7,E75='Drop down lists'!$D$8,E75='Drop down lists'!$D$9),0,1)</f>
        <v>0</v>
      </c>
      <c r="R75" s="336">
        <f>IF(OR(F75='Drop down lists'!$D$12,F75='Drop down lists'!$D$13,F75='Drop down lists'!$D$14,F75='Drop down lists'!$D$15,F75='Drop down lists'!$D$16,F75='Drop down lists'!$D$17,F75='Drop down lists'!$D$18,F75='Drop down lists'!$D$19,F75='Drop down lists'!$D$20,F75='Drop down lists'!$D$21,F75='Drop down lists'!$D$22,F75='Drop down lists'!$D$23),0,1)</f>
        <v>0</v>
      </c>
      <c r="S75" s="336">
        <f>IF(ISNA(VLOOKUP(G75,'Drop down lists'!A:A,1,FALSE)),1,0)</f>
        <v>0</v>
      </c>
      <c r="T75" s="336">
        <f>IF(OR(I75='Drop down lists'!$H$12,I75='Drop down lists'!$H$13,I75='Drop down lists'!$H$14,I75='Drop down lists'!$H$15),0,1)</f>
        <v>0</v>
      </c>
    </row>
    <row r="76" spans="1:20" ht="20.149999999999999" customHeight="1">
      <c r="A76" s="14"/>
      <c r="B76" s="14"/>
      <c r="C76" s="14"/>
      <c r="D76" s="14"/>
      <c r="E76" s="16" t="s">
        <v>2289</v>
      </c>
      <c r="F76" s="16" t="s">
        <v>2289</v>
      </c>
      <c r="G76" s="16" t="s">
        <v>4506</v>
      </c>
      <c r="H76" s="14"/>
      <c r="I76" s="16" t="s">
        <v>2289</v>
      </c>
      <c r="J76" s="208"/>
      <c r="K76" s="17"/>
      <c r="P76" s="283">
        <f t="shared" si="0"/>
        <v>0</v>
      </c>
      <c r="Q76" s="336">
        <f>IF(OR(E76='Drop down lists'!$D$3,E76='Drop down lists'!$D$4,E76='Drop down lists'!$D$5,E76='Drop down lists'!$D$6,E76='Drop down lists'!$D$6,E76='Drop down lists'!$D$7,E76='Drop down lists'!$D$8,E76='Drop down lists'!$D$9),0,1)</f>
        <v>0</v>
      </c>
      <c r="R76" s="336">
        <f>IF(OR(F76='Drop down lists'!$D$12,F76='Drop down lists'!$D$13,F76='Drop down lists'!$D$14,F76='Drop down lists'!$D$15,F76='Drop down lists'!$D$16,F76='Drop down lists'!$D$17,F76='Drop down lists'!$D$18,F76='Drop down lists'!$D$19,F76='Drop down lists'!$D$20,F76='Drop down lists'!$D$21,F76='Drop down lists'!$D$22,F76='Drop down lists'!$D$23),0,1)</f>
        <v>0</v>
      </c>
      <c r="S76" s="336">
        <f>IF(ISNA(VLOOKUP(G76,'Drop down lists'!A:A,1,FALSE)),1,0)</f>
        <v>0</v>
      </c>
      <c r="T76" s="336">
        <f>IF(OR(I76='Drop down lists'!$H$12,I76='Drop down lists'!$H$13,I76='Drop down lists'!$H$14,I76='Drop down lists'!$H$15),0,1)</f>
        <v>0</v>
      </c>
    </row>
    <row r="77" spans="1:20" ht="20.149999999999999" customHeight="1">
      <c r="A77" s="14"/>
      <c r="B77" s="14"/>
      <c r="C77" s="14"/>
      <c r="D77" s="14"/>
      <c r="E77" s="16" t="s">
        <v>2289</v>
      </c>
      <c r="F77" s="16" t="s">
        <v>2289</v>
      </c>
      <c r="G77" s="16" t="s">
        <v>4506</v>
      </c>
      <c r="H77" s="14"/>
      <c r="I77" s="16" t="s">
        <v>2289</v>
      </c>
      <c r="J77" s="208"/>
      <c r="K77" s="17"/>
      <c r="P77" s="283">
        <f t="shared" ref="P77:P140" si="1">IF(OR(ISNUMBER(J77),ISBLANK(J77)),0,1)</f>
        <v>0</v>
      </c>
      <c r="Q77" s="336">
        <f>IF(OR(E77='Drop down lists'!$D$3,E77='Drop down lists'!$D$4,E77='Drop down lists'!$D$5,E77='Drop down lists'!$D$6,E77='Drop down lists'!$D$6,E77='Drop down lists'!$D$7,E77='Drop down lists'!$D$8,E77='Drop down lists'!$D$9),0,1)</f>
        <v>0</v>
      </c>
      <c r="R77" s="336">
        <f>IF(OR(F77='Drop down lists'!$D$12,F77='Drop down lists'!$D$13,F77='Drop down lists'!$D$14,F77='Drop down lists'!$D$15,F77='Drop down lists'!$D$16,F77='Drop down lists'!$D$17,F77='Drop down lists'!$D$18,F77='Drop down lists'!$D$19,F77='Drop down lists'!$D$20,F77='Drop down lists'!$D$21,F77='Drop down lists'!$D$22,F77='Drop down lists'!$D$23),0,1)</f>
        <v>0</v>
      </c>
      <c r="S77" s="336">
        <f>IF(ISNA(VLOOKUP(G77,'Drop down lists'!A:A,1,FALSE)),1,0)</f>
        <v>0</v>
      </c>
      <c r="T77" s="336">
        <f>IF(OR(I77='Drop down lists'!$H$12,I77='Drop down lists'!$H$13,I77='Drop down lists'!$H$14,I77='Drop down lists'!$H$15),0,1)</f>
        <v>0</v>
      </c>
    </row>
    <row r="78" spans="1:20" ht="20.149999999999999" customHeight="1">
      <c r="A78" s="14"/>
      <c r="B78" s="14"/>
      <c r="C78" s="14"/>
      <c r="D78" s="14"/>
      <c r="E78" s="16" t="s">
        <v>2289</v>
      </c>
      <c r="F78" s="16" t="s">
        <v>2289</v>
      </c>
      <c r="G78" s="16" t="s">
        <v>4506</v>
      </c>
      <c r="H78" s="14"/>
      <c r="I78" s="16" t="s">
        <v>2289</v>
      </c>
      <c r="J78" s="208"/>
      <c r="K78" s="17"/>
      <c r="P78" s="283">
        <f t="shared" si="1"/>
        <v>0</v>
      </c>
      <c r="Q78" s="336">
        <f>IF(OR(E78='Drop down lists'!$D$3,E78='Drop down lists'!$D$4,E78='Drop down lists'!$D$5,E78='Drop down lists'!$D$6,E78='Drop down lists'!$D$6,E78='Drop down lists'!$D$7,E78='Drop down lists'!$D$8,E78='Drop down lists'!$D$9),0,1)</f>
        <v>0</v>
      </c>
      <c r="R78" s="336">
        <f>IF(OR(F78='Drop down lists'!$D$12,F78='Drop down lists'!$D$13,F78='Drop down lists'!$D$14,F78='Drop down lists'!$D$15,F78='Drop down lists'!$D$16,F78='Drop down lists'!$D$17,F78='Drop down lists'!$D$18,F78='Drop down lists'!$D$19,F78='Drop down lists'!$D$20,F78='Drop down lists'!$D$21,F78='Drop down lists'!$D$22,F78='Drop down lists'!$D$23),0,1)</f>
        <v>0</v>
      </c>
      <c r="S78" s="336">
        <f>IF(ISNA(VLOOKUP(G78,'Drop down lists'!A:A,1,FALSE)),1,0)</f>
        <v>0</v>
      </c>
      <c r="T78" s="336">
        <f>IF(OR(I78='Drop down lists'!$H$12,I78='Drop down lists'!$H$13,I78='Drop down lists'!$H$14,I78='Drop down lists'!$H$15),0,1)</f>
        <v>0</v>
      </c>
    </row>
    <row r="79" spans="1:20" ht="20.149999999999999" customHeight="1">
      <c r="A79" s="14"/>
      <c r="B79" s="14"/>
      <c r="C79" s="14"/>
      <c r="D79" s="14"/>
      <c r="E79" s="16" t="s">
        <v>2289</v>
      </c>
      <c r="F79" s="16" t="s">
        <v>2289</v>
      </c>
      <c r="G79" s="16" t="s">
        <v>4506</v>
      </c>
      <c r="H79" s="14"/>
      <c r="I79" s="16" t="s">
        <v>2289</v>
      </c>
      <c r="J79" s="208"/>
      <c r="K79" s="17"/>
      <c r="P79" s="283">
        <f t="shared" si="1"/>
        <v>0</v>
      </c>
      <c r="Q79" s="336">
        <f>IF(OR(E79='Drop down lists'!$D$3,E79='Drop down lists'!$D$4,E79='Drop down lists'!$D$5,E79='Drop down lists'!$D$6,E79='Drop down lists'!$D$6,E79='Drop down lists'!$D$7,E79='Drop down lists'!$D$8,E79='Drop down lists'!$D$9),0,1)</f>
        <v>0</v>
      </c>
      <c r="R79" s="336">
        <f>IF(OR(F79='Drop down lists'!$D$12,F79='Drop down lists'!$D$13,F79='Drop down lists'!$D$14,F79='Drop down lists'!$D$15,F79='Drop down lists'!$D$16,F79='Drop down lists'!$D$17,F79='Drop down lists'!$D$18,F79='Drop down lists'!$D$19,F79='Drop down lists'!$D$20,F79='Drop down lists'!$D$21,F79='Drop down lists'!$D$22,F79='Drop down lists'!$D$23),0,1)</f>
        <v>0</v>
      </c>
      <c r="S79" s="336">
        <f>IF(ISNA(VLOOKUP(G79,'Drop down lists'!A:A,1,FALSE)),1,0)</f>
        <v>0</v>
      </c>
      <c r="T79" s="336">
        <f>IF(OR(I79='Drop down lists'!$H$12,I79='Drop down lists'!$H$13,I79='Drop down lists'!$H$14,I79='Drop down lists'!$H$15),0,1)</f>
        <v>0</v>
      </c>
    </row>
    <row r="80" spans="1:20" ht="20.149999999999999" customHeight="1">
      <c r="A80" s="14"/>
      <c r="B80" s="14"/>
      <c r="C80" s="14"/>
      <c r="D80" s="14"/>
      <c r="E80" s="16" t="s">
        <v>2289</v>
      </c>
      <c r="F80" s="16" t="s">
        <v>2289</v>
      </c>
      <c r="G80" s="16" t="s">
        <v>4506</v>
      </c>
      <c r="H80" s="14"/>
      <c r="I80" s="16" t="s">
        <v>2289</v>
      </c>
      <c r="J80" s="208"/>
      <c r="K80" s="17"/>
      <c r="P80" s="283">
        <f t="shared" si="1"/>
        <v>0</v>
      </c>
      <c r="Q80" s="336">
        <f>IF(OR(E80='Drop down lists'!$D$3,E80='Drop down lists'!$D$4,E80='Drop down lists'!$D$5,E80='Drop down lists'!$D$6,E80='Drop down lists'!$D$6,E80='Drop down lists'!$D$7,E80='Drop down lists'!$D$8,E80='Drop down lists'!$D$9),0,1)</f>
        <v>0</v>
      </c>
      <c r="R80" s="336">
        <f>IF(OR(F80='Drop down lists'!$D$12,F80='Drop down lists'!$D$13,F80='Drop down lists'!$D$14,F80='Drop down lists'!$D$15,F80='Drop down lists'!$D$16,F80='Drop down lists'!$D$17,F80='Drop down lists'!$D$18,F80='Drop down lists'!$D$19,F80='Drop down lists'!$D$20,F80='Drop down lists'!$D$21,F80='Drop down lists'!$D$22,F80='Drop down lists'!$D$23),0,1)</f>
        <v>0</v>
      </c>
      <c r="S80" s="336">
        <f>IF(ISNA(VLOOKUP(G80,'Drop down lists'!A:A,1,FALSE)),1,0)</f>
        <v>0</v>
      </c>
      <c r="T80" s="336">
        <f>IF(OR(I80='Drop down lists'!$H$12,I80='Drop down lists'!$H$13,I80='Drop down lists'!$H$14,I80='Drop down lists'!$H$15),0,1)</f>
        <v>0</v>
      </c>
    </row>
    <row r="81" spans="1:20" ht="20.149999999999999" customHeight="1">
      <c r="A81" s="14"/>
      <c r="B81" s="14"/>
      <c r="C81" s="14"/>
      <c r="D81" s="14"/>
      <c r="E81" s="16" t="s">
        <v>2289</v>
      </c>
      <c r="F81" s="16" t="s">
        <v>2289</v>
      </c>
      <c r="G81" s="16" t="s">
        <v>4506</v>
      </c>
      <c r="H81" s="14"/>
      <c r="I81" s="16" t="s">
        <v>2289</v>
      </c>
      <c r="J81" s="208"/>
      <c r="K81" s="17"/>
      <c r="P81" s="283">
        <f t="shared" si="1"/>
        <v>0</v>
      </c>
      <c r="Q81" s="336">
        <f>IF(OR(E81='Drop down lists'!$D$3,E81='Drop down lists'!$D$4,E81='Drop down lists'!$D$5,E81='Drop down lists'!$D$6,E81='Drop down lists'!$D$6,E81='Drop down lists'!$D$7,E81='Drop down lists'!$D$8,E81='Drop down lists'!$D$9),0,1)</f>
        <v>0</v>
      </c>
      <c r="R81" s="336">
        <f>IF(OR(F81='Drop down lists'!$D$12,F81='Drop down lists'!$D$13,F81='Drop down lists'!$D$14,F81='Drop down lists'!$D$15,F81='Drop down lists'!$D$16,F81='Drop down lists'!$D$17,F81='Drop down lists'!$D$18,F81='Drop down lists'!$D$19,F81='Drop down lists'!$D$20,F81='Drop down lists'!$D$21,F81='Drop down lists'!$D$22,F81='Drop down lists'!$D$23),0,1)</f>
        <v>0</v>
      </c>
      <c r="S81" s="336">
        <f>IF(ISNA(VLOOKUP(G81,'Drop down lists'!A:A,1,FALSE)),1,0)</f>
        <v>0</v>
      </c>
      <c r="T81" s="336">
        <f>IF(OR(I81='Drop down lists'!$H$12,I81='Drop down lists'!$H$13,I81='Drop down lists'!$H$14,I81='Drop down lists'!$H$15),0,1)</f>
        <v>0</v>
      </c>
    </row>
    <row r="82" spans="1:20" ht="20.149999999999999" customHeight="1">
      <c r="A82" s="14"/>
      <c r="B82" s="14"/>
      <c r="C82" s="14"/>
      <c r="D82" s="14"/>
      <c r="E82" s="16" t="s">
        <v>2289</v>
      </c>
      <c r="F82" s="16" t="s">
        <v>2289</v>
      </c>
      <c r="G82" s="16" t="s">
        <v>4506</v>
      </c>
      <c r="H82" s="14"/>
      <c r="I82" s="16" t="s">
        <v>2289</v>
      </c>
      <c r="J82" s="208"/>
      <c r="K82" s="17"/>
      <c r="P82" s="283">
        <f t="shared" si="1"/>
        <v>0</v>
      </c>
      <c r="Q82" s="336">
        <f>IF(OR(E82='Drop down lists'!$D$3,E82='Drop down lists'!$D$4,E82='Drop down lists'!$D$5,E82='Drop down lists'!$D$6,E82='Drop down lists'!$D$6,E82='Drop down lists'!$D$7,E82='Drop down lists'!$D$8,E82='Drop down lists'!$D$9),0,1)</f>
        <v>0</v>
      </c>
      <c r="R82" s="336">
        <f>IF(OR(F82='Drop down lists'!$D$12,F82='Drop down lists'!$D$13,F82='Drop down lists'!$D$14,F82='Drop down lists'!$D$15,F82='Drop down lists'!$D$16,F82='Drop down lists'!$D$17,F82='Drop down lists'!$D$18,F82='Drop down lists'!$D$19,F82='Drop down lists'!$D$20,F82='Drop down lists'!$D$21,F82='Drop down lists'!$D$22,F82='Drop down lists'!$D$23),0,1)</f>
        <v>0</v>
      </c>
      <c r="S82" s="336">
        <f>IF(ISNA(VLOOKUP(G82,'Drop down lists'!A:A,1,FALSE)),1,0)</f>
        <v>0</v>
      </c>
      <c r="T82" s="336">
        <f>IF(OR(I82='Drop down lists'!$H$12,I82='Drop down lists'!$H$13,I82='Drop down lists'!$H$14,I82='Drop down lists'!$H$15),0,1)</f>
        <v>0</v>
      </c>
    </row>
    <row r="83" spans="1:20" ht="20.149999999999999" customHeight="1">
      <c r="A83" s="14"/>
      <c r="B83" s="14"/>
      <c r="C83" s="14"/>
      <c r="D83" s="14"/>
      <c r="E83" s="16" t="s">
        <v>2289</v>
      </c>
      <c r="F83" s="16" t="s">
        <v>2289</v>
      </c>
      <c r="G83" s="16" t="s">
        <v>4506</v>
      </c>
      <c r="H83" s="14"/>
      <c r="I83" s="16" t="s">
        <v>2289</v>
      </c>
      <c r="J83" s="208"/>
      <c r="K83" s="17"/>
      <c r="P83" s="283">
        <f t="shared" si="1"/>
        <v>0</v>
      </c>
      <c r="Q83" s="336">
        <f>IF(OR(E83='Drop down lists'!$D$3,E83='Drop down lists'!$D$4,E83='Drop down lists'!$D$5,E83='Drop down lists'!$D$6,E83='Drop down lists'!$D$6,E83='Drop down lists'!$D$7,E83='Drop down lists'!$D$8,E83='Drop down lists'!$D$9),0,1)</f>
        <v>0</v>
      </c>
      <c r="R83" s="336">
        <f>IF(OR(F83='Drop down lists'!$D$12,F83='Drop down lists'!$D$13,F83='Drop down lists'!$D$14,F83='Drop down lists'!$D$15,F83='Drop down lists'!$D$16,F83='Drop down lists'!$D$17,F83='Drop down lists'!$D$18,F83='Drop down lists'!$D$19,F83='Drop down lists'!$D$20,F83='Drop down lists'!$D$21,F83='Drop down lists'!$D$22,F83='Drop down lists'!$D$23),0,1)</f>
        <v>0</v>
      </c>
      <c r="S83" s="336">
        <f>IF(ISNA(VLOOKUP(G83,'Drop down lists'!A:A,1,FALSE)),1,0)</f>
        <v>0</v>
      </c>
      <c r="T83" s="336">
        <f>IF(OR(I83='Drop down lists'!$H$12,I83='Drop down lists'!$H$13,I83='Drop down lists'!$H$14,I83='Drop down lists'!$H$15),0,1)</f>
        <v>0</v>
      </c>
    </row>
    <row r="84" spans="1:20" ht="20.149999999999999" customHeight="1">
      <c r="A84" s="14"/>
      <c r="B84" s="14"/>
      <c r="C84" s="14"/>
      <c r="D84" s="14"/>
      <c r="E84" s="16" t="s">
        <v>2289</v>
      </c>
      <c r="F84" s="16" t="s">
        <v>2289</v>
      </c>
      <c r="G84" s="16" t="s">
        <v>4506</v>
      </c>
      <c r="H84" s="14"/>
      <c r="I84" s="16" t="s">
        <v>2289</v>
      </c>
      <c r="J84" s="208"/>
      <c r="K84" s="17"/>
      <c r="P84" s="283">
        <f t="shared" si="1"/>
        <v>0</v>
      </c>
      <c r="Q84" s="336">
        <f>IF(OR(E84='Drop down lists'!$D$3,E84='Drop down lists'!$D$4,E84='Drop down lists'!$D$5,E84='Drop down lists'!$D$6,E84='Drop down lists'!$D$6,E84='Drop down lists'!$D$7,E84='Drop down lists'!$D$8,E84='Drop down lists'!$D$9),0,1)</f>
        <v>0</v>
      </c>
      <c r="R84" s="336">
        <f>IF(OR(F84='Drop down lists'!$D$12,F84='Drop down lists'!$D$13,F84='Drop down lists'!$D$14,F84='Drop down lists'!$D$15,F84='Drop down lists'!$D$16,F84='Drop down lists'!$D$17,F84='Drop down lists'!$D$18,F84='Drop down lists'!$D$19,F84='Drop down lists'!$D$20,F84='Drop down lists'!$D$21,F84='Drop down lists'!$D$22,F84='Drop down lists'!$D$23),0,1)</f>
        <v>0</v>
      </c>
      <c r="S84" s="336">
        <f>IF(ISNA(VLOOKUP(G84,'Drop down lists'!A:A,1,FALSE)),1,0)</f>
        <v>0</v>
      </c>
      <c r="T84" s="336">
        <f>IF(OR(I84='Drop down lists'!$H$12,I84='Drop down lists'!$H$13,I84='Drop down lists'!$H$14,I84='Drop down lists'!$H$15),0,1)</f>
        <v>0</v>
      </c>
    </row>
    <row r="85" spans="1:20" ht="20.149999999999999" customHeight="1">
      <c r="A85" s="14"/>
      <c r="B85" s="14"/>
      <c r="C85" s="14"/>
      <c r="D85" s="14"/>
      <c r="E85" s="16" t="s">
        <v>2289</v>
      </c>
      <c r="F85" s="16" t="s">
        <v>2289</v>
      </c>
      <c r="G85" s="16" t="s">
        <v>4506</v>
      </c>
      <c r="H85" s="14"/>
      <c r="I85" s="16" t="s">
        <v>2289</v>
      </c>
      <c r="J85" s="208"/>
      <c r="K85" s="17"/>
      <c r="P85" s="283">
        <f t="shared" si="1"/>
        <v>0</v>
      </c>
      <c r="Q85" s="336">
        <f>IF(OR(E85='Drop down lists'!$D$3,E85='Drop down lists'!$D$4,E85='Drop down lists'!$D$5,E85='Drop down lists'!$D$6,E85='Drop down lists'!$D$6,E85='Drop down lists'!$D$7,E85='Drop down lists'!$D$8,E85='Drop down lists'!$D$9),0,1)</f>
        <v>0</v>
      </c>
      <c r="R85" s="336">
        <f>IF(OR(F85='Drop down lists'!$D$12,F85='Drop down lists'!$D$13,F85='Drop down lists'!$D$14,F85='Drop down lists'!$D$15,F85='Drop down lists'!$D$16,F85='Drop down lists'!$D$17,F85='Drop down lists'!$D$18,F85='Drop down lists'!$D$19,F85='Drop down lists'!$D$20,F85='Drop down lists'!$D$21,F85='Drop down lists'!$D$22,F85='Drop down lists'!$D$23),0,1)</f>
        <v>0</v>
      </c>
      <c r="S85" s="336">
        <f>IF(ISNA(VLOOKUP(G85,'Drop down lists'!A:A,1,FALSE)),1,0)</f>
        <v>0</v>
      </c>
      <c r="T85" s="336">
        <f>IF(OR(I85='Drop down lists'!$H$12,I85='Drop down lists'!$H$13,I85='Drop down lists'!$H$14,I85='Drop down lists'!$H$15),0,1)</f>
        <v>0</v>
      </c>
    </row>
    <row r="86" spans="1:20" ht="20.149999999999999" customHeight="1">
      <c r="A86" s="14"/>
      <c r="B86" s="14"/>
      <c r="C86" s="14"/>
      <c r="D86" s="14"/>
      <c r="E86" s="16" t="s">
        <v>2289</v>
      </c>
      <c r="F86" s="16" t="s">
        <v>2289</v>
      </c>
      <c r="G86" s="16" t="s">
        <v>4506</v>
      </c>
      <c r="H86" s="14"/>
      <c r="I86" s="16" t="s">
        <v>2289</v>
      </c>
      <c r="J86" s="208"/>
      <c r="K86" s="17"/>
      <c r="P86" s="283">
        <f t="shared" si="1"/>
        <v>0</v>
      </c>
      <c r="Q86" s="336">
        <f>IF(OR(E86='Drop down lists'!$D$3,E86='Drop down lists'!$D$4,E86='Drop down lists'!$D$5,E86='Drop down lists'!$D$6,E86='Drop down lists'!$D$6,E86='Drop down lists'!$D$7,E86='Drop down lists'!$D$8,E86='Drop down lists'!$D$9),0,1)</f>
        <v>0</v>
      </c>
      <c r="R86" s="336">
        <f>IF(OR(F86='Drop down lists'!$D$12,F86='Drop down lists'!$D$13,F86='Drop down lists'!$D$14,F86='Drop down lists'!$D$15,F86='Drop down lists'!$D$16,F86='Drop down lists'!$D$17,F86='Drop down lists'!$D$18,F86='Drop down lists'!$D$19,F86='Drop down lists'!$D$20,F86='Drop down lists'!$D$21,F86='Drop down lists'!$D$22,F86='Drop down lists'!$D$23),0,1)</f>
        <v>0</v>
      </c>
      <c r="S86" s="336">
        <f>IF(ISNA(VLOOKUP(G86,'Drop down lists'!A:A,1,FALSE)),1,0)</f>
        <v>0</v>
      </c>
      <c r="T86" s="336">
        <f>IF(OR(I86='Drop down lists'!$H$12,I86='Drop down lists'!$H$13,I86='Drop down lists'!$H$14,I86='Drop down lists'!$H$15),0,1)</f>
        <v>0</v>
      </c>
    </row>
    <row r="87" spans="1:20" ht="20.149999999999999" customHeight="1">
      <c r="A87" s="14"/>
      <c r="B87" s="14"/>
      <c r="C87" s="14"/>
      <c r="D87" s="14"/>
      <c r="E87" s="16" t="s">
        <v>2289</v>
      </c>
      <c r="F87" s="16" t="s">
        <v>2289</v>
      </c>
      <c r="G87" s="16" t="s">
        <v>4506</v>
      </c>
      <c r="H87" s="14"/>
      <c r="I87" s="16" t="s">
        <v>2289</v>
      </c>
      <c r="J87" s="208"/>
      <c r="K87" s="17"/>
      <c r="P87" s="283">
        <f t="shared" si="1"/>
        <v>0</v>
      </c>
      <c r="Q87" s="336">
        <f>IF(OR(E87='Drop down lists'!$D$3,E87='Drop down lists'!$D$4,E87='Drop down lists'!$D$5,E87='Drop down lists'!$D$6,E87='Drop down lists'!$D$6,E87='Drop down lists'!$D$7,E87='Drop down lists'!$D$8,E87='Drop down lists'!$D$9),0,1)</f>
        <v>0</v>
      </c>
      <c r="R87" s="336">
        <f>IF(OR(F87='Drop down lists'!$D$12,F87='Drop down lists'!$D$13,F87='Drop down lists'!$D$14,F87='Drop down lists'!$D$15,F87='Drop down lists'!$D$16,F87='Drop down lists'!$D$17,F87='Drop down lists'!$D$18,F87='Drop down lists'!$D$19,F87='Drop down lists'!$D$20,F87='Drop down lists'!$D$21,F87='Drop down lists'!$D$22,F87='Drop down lists'!$D$23),0,1)</f>
        <v>0</v>
      </c>
      <c r="S87" s="336">
        <f>IF(ISNA(VLOOKUP(G87,'Drop down lists'!A:A,1,FALSE)),1,0)</f>
        <v>0</v>
      </c>
      <c r="T87" s="336">
        <f>IF(OR(I87='Drop down lists'!$H$12,I87='Drop down lists'!$H$13,I87='Drop down lists'!$H$14,I87='Drop down lists'!$H$15),0,1)</f>
        <v>0</v>
      </c>
    </row>
    <row r="88" spans="1:20" ht="20.149999999999999" customHeight="1">
      <c r="A88" s="14"/>
      <c r="B88" s="14"/>
      <c r="C88" s="14"/>
      <c r="D88" s="14"/>
      <c r="E88" s="16" t="s">
        <v>2289</v>
      </c>
      <c r="F88" s="16" t="s">
        <v>2289</v>
      </c>
      <c r="G88" s="16" t="s">
        <v>4506</v>
      </c>
      <c r="H88" s="14"/>
      <c r="I88" s="16" t="s">
        <v>2289</v>
      </c>
      <c r="J88" s="208"/>
      <c r="K88" s="17"/>
      <c r="P88" s="283">
        <f t="shared" si="1"/>
        <v>0</v>
      </c>
      <c r="Q88" s="336">
        <f>IF(OR(E88='Drop down lists'!$D$3,E88='Drop down lists'!$D$4,E88='Drop down lists'!$D$5,E88='Drop down lists'!$D$6,E88='Drop down lists'!$D$6,E88='Drop down lists'!$D$7,E88='Drop down lists'!$D$8,E88='Drop down lists'!$D$9),0,1)</f>
        <v>0</v>
      </c>
      <c r="R88" s="336">
        <f>IF(OR(F88='Drop down lists'!$D$12,F88='Drop down lists'!$D$13,F88='Drop down lists'!$D$14,F88='Drop down lists'!$D$15,F88='Drop down lists'!$D$16,F88='Drop down lists'!$D$17,F88='Drop down lists'!$D$18,F88='Drop down lists'!$D$19,F88='Drop down lists'!$D$20,F88='Drop down lists'!$D$21,F88='Drop down lists'!$D$22,F88='Drop down lists'!$D$23),0,1)</f>
        <v>0</v>
      </c>
      <c r="S88" s="336">
        <f>IF(ISNA(VLOOKUP(G88,'Drop down lists'!A:A,1,FALSE)),1,0)</f>
        <v>0</v>
      </c>
      <c r="T88" s="336">
        <f>IF(OR(I88='Drop down lists'!$H$12,I88='Drop down lists'!$H$13,I88='Drop down lists'!$H$14,I88='Drop down lists'!$H$15),0,1)</f>
        <v>0</v>
      </c>
    </row>
    <row r="89" spans="1:20" ht="20.149999999999999" customHeight="1">
      <c r="A89" s="14"/>
      <c r="B89" s="14"/>
      <c r="C89" s="14"/>
      <c r="D89" s="14"/>
      <c r="E89" s="16" t="s">
        <v>2289</v>
      </c>
      <c r="F89" s="16" t="s">
        <v>2289</v>
      </c>
      <c r="G89" s="16" t="s">
        <v>4506</v>
      </c>
      <c r="H89" s="14"/>
      <c r="I89" s="16" t="s">
        <v>2289</v>
      </c>
      <c r="J89" s="208"/>
      <c r="K89" s="17"/>
      <c r="P89" s="283">
        <f t="shared" si="1"/>
        <v>0</v>
      </c>
      <c r="Q89" s="336">
        <f>IF(OR(E89='Drop down lists'!$D$3,E89='Drop down lists'!$D$4,E89='Drop down lists'!$D$5,E89='Drop down lists'!$D$6,E89='Drop down lists'!$D$6,E89='Drop down lists'!$D$7,E89='Drop down lists'!$D$8,E89='Drop down lists'!$D$9),0,1)</f>
        <v>0</v>
      </c>
      <c r="R89" s="336">
        <f>IF(OR(F89='Drop down lists'!$D$12,F89='Drop down lists'!$D$13,F89='Drop down lists'!$D$14,F89='Drop down lists'!$D$15,F89='Drop down lists'!$D$16,F89='Drop down lists'!$D$17,F89='Drop down lists'!$D$18,F89='Drop down lists'!$D$19,F89='Drop down lists'!$D$20,F89='Drop down lists'!$D$21,F89='Drop down lists'!$D$22,F89='Drop down lists'!$D$23),0,1)</f>
        <v>0</v>
      </c>
      <c r="S89" s="336">
        <f>IF(ISNA(VLOOKUP(G89,'Drop down lists'!A:A,1,FALSE)),1,0)</f>
        <v>0</v>
      </c>
      <c r="T89" s="336">
        <f>IF(OR(I89='Drop down lists'!$H$12,I89='Drop down lists'!$H$13,I89='Drop down lists'!$H$14,I89='Drop down lists'!$H$15),0,1)</f>
        <v>0</v>
      </c>
    </row>
    <row r="90" spans="1:20" ht="20.149999999999999" customHeight="1">
      <c r="A90" s="14"/>
      <c r="B90" s="14"/>
      <c r="C90" s="14"/>
      <c r="D90" s="14"/>
      <c r="E90" s="16" t="s">
        <v>2289</v>
      </c>
      <c r="F90" s="16" t="s">
        <v>2289</v>
      </c>
      <c r="G90" s="16" t="s">
        <v>4506</v>
      </c>
      <c r="H90" s="14"/>
      <c r="I90" s="16" t="s">
        <v>2289</v>
      </c>
      <c r="J90" s="208"/>
      <c r="K90" s="17"/>
      <c r="P90" s="283">
        <f t="shared" si="1"/>
        <v>0</v>
      </c>
      <c r="Q90" s="336">
        <f>IF(OR(E90='Drop down lists'!$D$3,E90='Drop down lists'!$D$4,E90='Drop down lists'!$D$5,E90='Drop down lists'!$D$6,E90='Drop down lists'!$D$6,E90='Drop down lists'!$D$7,E90='Drop down lists'!$D$8,E90='Drop down lists'!$D$9),0,1)</f>
        <v>0</v>
      </c>
      <c r="R90" s="336">
        <f>IF(OR(F90='Drop down lists'!$D$12,F90='Drop down lists'!$D$13,F90='Drop down lists'!$D$14,F90='Drop down lists'!$D$15,F90='Drop down lists'!$D$16,F90='Drop down lists'!$D$17,F90='Drop down lists'!$D$18,F90='Drop down lists'!$D$19,F90='Drop down lists'!$D$20,F90='Drop down lists'!$D$21,F90='Drop down lists'!$D$22,F90='Drop down lists'!$D$23),0,1)</f>
        <v>0</v>
      </c>
      <c r="S90" s="336">
        <f>IF(ISNA(VLOOKUP(G90,'Drop down lists'!A:A,1,FALSE)),1,0)</f>
        <v>0</v>
      </c>
      <c r="T90" s="336">
        <f>IF(OR(I90='Drop down lists'!$H$12,I90='Drop down lists'!$H$13,I90='Drop down lists'!$H$14,I90='Drop down lists'!$H$15),0,1)</f>
        <v>0</v>
      </c>
    </row>
    <row r="91" spans="1:20" ht="20.149999999999999" customHeight="1">
      <c r="A91" s="14"/>
      <c r="B91" s="14"/>
      <c r="C91" s="14"/>
      <c r="D91" s="14"/>
      <c r="E91" s="16" t="s">
        <v>2289</v>
      </c>
      <c r="F91" s="16" t="s">
        <v>2289</v>
      </c>
      <c r="G91" s="16" t="s">
        <v>4506</v>
      </c>
      <c r="H91" s="14"/>
      <c r="I91" s="16" t="s">
        <v>2289</v>
      </c>
      <c r="J91" s="208"/>
      <c r="K91" s="17"/>
      <c r="P91" s="283">
        <f t="shared" si="1"/>
        <v>0</v>
      </c>
      <c r="Q91" s="336">
        <f>IF(OR(E91='Drop down lists'!$D$3,E91='Drop down lists'!$D$4,E91='Drop down lists'!$D$5,E91='Drop down lists'!$D$6,E91='Drop down lists'!$D$6,E91='Drop down lists'!$D$7,E91='Drop down lists'!$D$8,E91='Drop down lists'!$D$9),0,1)</f>
        <v>0</v>
      </c>
      <c r="R91" s="336">
        <f>IF(OR(F91='Drop down lists'!$D$12,F91='Drop down lists'!$D$13,F91='Drop down lists'!$D$14,F91='Drop down lists'!$D$15,F91='Drop down lists'!$D$16,F91='Drop down lists'!$D$17,F91='Drop down lists'!$D$18,F91='Drop down lists'!$D$19,F91='Drop down lists'!$D$20,F91='Drop down lists'!$D$21,F91='Drop down lists'!$D$22,F91='Drop down lists'!$D$23),0,1)</f>
        <v>0</v>
      </c>
      <c r="S91" s="336">
        <f>IF(ISNA(VLOOKUP(G91,'Drop down lists'!A:A,1,FALSE)),1,0)</f>
        <v>0</v>
      </c>
      <c r="T91" s="336">
        <f>IF(OR(I91='Drop down lists'!$H$12,I91='Drop down lists'!$H$13,I91='Drop down lists'!$H$14,I91='Drop down lists'!$H$15),0,1)</f>
        <v>0</v>
      </c>
    </row>
    <row r="92" spans="1:20" ht="20.149999999999999" customHeight="1">
      <c r="A92" s="14"/>
      <c r="B92" s="14"/>
      <c r="C92" s="14"/>
      <c r="D92" s="14"/>
      <c r="E92" s="16" t="s">
        <v>2289</v>
      </c>
      <c r="F92" s="16" t="s">
        <v>2289</v>
      </c>
      <c r="G92" s="16" t="s">
        <v>4506</v>
      </c>
      <c r="H92" s="14"/>
      <c r="I92" s="16" t="s">
        <v>2289</v>
      </c>
      <c r="J92" s="208"/>
      <c r="K92" s="17"/>
      <c r="P92" s="283">
        <f t="shared" si="1"/>
        <v>0</v>
      </c>
      <c r="Q92" s="336">
        <f>IF(OR(E92='Drop down lists'!$D$3,E92='Drop down lists'!$D$4,E92='Drop down lists'!$D$5,E92='Drop down lists'!$D$6,E92='Drop down lists'!$D$6,E92='Drop down lists'!$D$7,E92='Drop down lists'!$D$8,E92='Drop down lists'!$D$9),0,1)</f>
        <v>0</v>
      </c>
      <c r="R92" s="336">
        <f>IF(OR(F92='Drop down lists'!$D$12,F92='Drop down lists'!$D$13,F92='Drop down lists'!$D$14,F92='Drop down lists'!$D$15,F92='Drop down lists'!$D$16,F92='Drop down lists'!$D$17,F92='Drop down lists'!$D$18,F92='Drop down lists'!$D$19,F92='Drop down lists'!$D$20,F92='Drop down lists'!$D$21,F92='Drop down lists'!$D$22,F92='Drop down lists'!$D$23),0,1)</f>
        <v>0</v>
      </c>
      <c r="S92" s="336">
        <f>IF(ISNA(VLOOKUP(G92,'Drop down lists'!A:A,1,FALSE)),1,0)</f>
        <v>0</v>
      </c>
      <c r="T92" s="336">
        <f>IF(OR(I92='Drop down lists'!$H$12,I92='Drop down lists'!$H$13,I92='Drop down lists'!$H$14,I92='Drop down lists'!$H$15),0,1)</f>
        <v>0</v>
      </c>
    </row>
    <row r="93" spans="1:20" ht="20.149999999999999" customHeight="1">
      <c r="A93" s="14"/>
      <c r="B93" s="14"/>
      <c r="C93" s="14"/>
      <c r="D93" s="14"/>
      <c r="E93" s="16" t="s">
        <v>2289</v>
      </c>
      <c r="F93" s="16" t="s">
        <v>2289</v>
      </c>
      <c r="G93" s="16" t="s">
        <v>4506</v>
      </c>
      <c r="H93" s="14"/>
      <c r="I93" s="16" t="s">
        <v>2289</v>
      </c>
      <c r="J93" s="208"/>
      <c r="K93" s="17"/>
      <c r="P93" s="283">
        <f t="shared" si="1"/>
        <v>0</v>
      </c>
      <c r="Q93" s="336">
        <f>IF(OR(E93='Drop down lists'!$D$3,E93='Drop down lists'!$D$4,E93='Drop down lists'!$D$5,E93='Drop down lists'!$D$6,E93='Drop down lists'!$D$6,E93='Drop down lists'!$D$7,E93='Drop down lists'!$D$8,E93='Drop down lists'!$D$9),0,1)</f>
        <v>0</v>
      </c>
      <c r="R93" s="336">
        <f>IF(OR(F93='Drop down lists'!$D$12,F93='Drop down lists'!$D$13,F93='Drop down lists'!$D$14,F93='Drop down lists'!$D$15,F93='Drop down lists'!$D$16,F93='Drop down lists'!$D$17,F93='Drop down lists'!$D$18,F93='Drop down lists'!$D$19,F93='Drop down lists'!$D$20,F93='Drop down lists'!$D$21,F93='Drop down lists'!$D$22,F93='Drop down lists'!$D$23),0,1)</f>
        <v>0</v>
      </c>
      <c r="S93" s="336">
        <f>IF(ISNA(VLOOKUP(G93,'Drop down lists'!A:A,1,FALSE)),1,0)</f>
        <v>0</v>
      </c>
      <c r="T93" s="336">
        <f>IF(OR(I93='Drop down lists'!$H$12,I93='Drop down lists'!$H$13,I93='Drop down lists'!$H$14,I93='Drop down lists'!$H$15),0,1)</f>
        <v>0</v>
      </c>
    </row>
    <row r="94" spans="1:20" ht="20.149999999999999" customHeight="1">
      <c r="A94" s="14"/>
      <c r="B94" s="14"/>
      <c r="C94" s="14"/>
      <c r="D94" s="14"/>
      <c r="E94" s="16" t="s">
        <v>2289</v>
      </c>
      <c r="F94" s="16" t="s">
        <v>2289</v>
      </c>
      <c r="G94" s="16" t="s">
        <v>4506</v>
      </c>
      <c r="H94" s="14"/>
      <c r="I94" s="16" t="s">
        <v>2289</v>
      </c>
      <c r="J94" s="208"/>
      <c r="K94" s="17"/>
      <c r="P94" s="283">
        <f t="shared" si="1"/>
        <v>0</v>
      </c>
      <c r="Q94" s="336">
        <f>IF(OR(E94='Drop down lists'!$D$3,E94='Drop down lists'!$D$4,E94='Drop down lists'!$D$5,E94='Drop down lists'!$D$6,E94='Drop down lists'!$D$6,E94='Drop down lists'!$D$7,E94='Drop down lists'!$D$8,E94='Drop down lists'!$D$9),0,1)</f>
        <v>0</v>
      </c>
      <c r="R94" s="336">
        <f>IF(OR(F94='Drop down lists'!$D$12,F94='Drop down lists'!$D$13,F94='Drop down lists'!$D$14,F94='Drop down lists'!$D$15,F94='Drop down lists'!$D$16,F94='Drop down lists'!$D$17,F94='Drop down lists'!$D$18,F94='Drop down lists'!$D$19,F94='Drop down lists'!$D$20,F94='Drop down lists'!$D$21,F94='Drop down lists'!$D$22,F94='Drop down lists'!$D$23),0,1)</f>
        <v>0</v>
      </c>
      <c r="S94" s="336">
        <f>IF(ISNA(VLOOKUP(G94,'Drop down lists'!A:A,1,FALSE)),1,0)</f>
        <v>0</v>
      </c>
      <c r="T94" s="336">
        <f>IF(OR(I94='Drop down lists'!$H$12,I94='Drop down lists'!$H$13,I94='Drop down lists'!$H$14,I94='Drop down lists'!$H$15),0,1)</f>
        <v>0</v>
      </c>
    </row>
    <row r="95" spans="1:20" ht="20.149999999999999" customHeight="1">
      <c r="A95" s="14"/>
      <c r="B95" s="14"/>
      <c r="C95" s="14"/>
      <c r="D95" s="14"/>
      <c r="E95" s="16" t="s">
        <v>2289</v>
      </c>
      <c r="F95" s="16" t="s">
        <v>2289</v>
      </c>
      <c r="G95" s="16" t="s">
        <v>4506</v>
      </c>
      <c r="H95" s="14"/>
      <c r="I95" s="16" t="s">
        <v>2289</v>
      </c>
      <c r="J95" s="208"/>
      <c r="K95" s="17"/>
      <c r="P95" s="283">
        <f t="shared" si="1"/>
        <v>0</v>
      </c>
      <c r="Q95" s="336">
        <f>IF(OR(E95='Drop down lists'!$D$3,E95='Drop down lists'!$D$4,E95='Drop down lists'!$D$5,E95='Drop down lists'!$D$6,E95='Drop down lists'!$D$6,E95='Drop down lists'!$D$7,E95='Drop down lists'!$D$8,E95='Drop down lists'!$D$9),0,1)</f>
        <v>0</v>
      </c>
      <c r="R95" s="336">
        <f>IF(OR(F95='Drop down lists'!$D$12,F95='Drop down lists'!$D$13,F95='Drop down lists'!$D$14,F95='Drop down lists'!$D$15,F95='Drop down lists'!$D$16,F95='Drop down lists'!$D$17,F95='Drop down lists'!$D$18,F95='Drop down lists'!$D$19,F95='Drop down lists'!$D$20,F95='Drop down lists'!$D$21,F95='Drop down lists'!$D$22,F95='Drop down lists'!$D$23),0,1)</f>
        <v>0</v>
      </c>
      <c r="S95" s="336">
        <f>IF(ISNA(VLOOKUP(G95,'Drop down lists'!A:A,1,FALSE)),1,0)</f>
        <v>0</v>
      </c>
      <c r="T95" s="336">
        <f>IF(OR(I95='Drop down lists'!$H$12,I95='Drop down lists'!$H$13,I95='Drop down lists'!$H$14,I95='Drop down lists'!$H$15),0,1)</f>
        <v>0</v>
      </c>
    </row>
    <row r="96" spans="1:20" ht="20.149999999999999" customHeight="1">
      <c r="A96" s="14"/>
      <c r="B96" s="14"/>
      <c r="C96" s="14"/>
      <c r="D96" s="14"/>
      <c r="E96" s="16" t="s">
        <v>2289</v>
      </c>
      <c r="F96" s="16" t="s">
        <v>2289</v>
      </c>
      <c r="G96" s="16" t="s">
        <v>4506</v>
      </c>
      <c r="H96" s="14"/>
      <c r="I96" s="16" t="s">
        <v>2289</v>
      </c>
      <c r="J96" s="208"/>
      <c r="K96" s="17"/>
      <c r="P96" s="283">
        <f t="shared" si="1"/>
        <v>0</v>
      </c>
      <c r="Q96" s="336">
        <f>IF(OR(E96='Drop down lists'!$D$3,E96='Drop down lists'!$D$4,E96='Drop down lists'!$D$5,E96='Drop down lists'!$D$6,E96='Drop down lists'!$D$6,E96='Drop down lists'!$D$7,E96='Drop down lists'!$D$8,E96='Drop down lists'!$D$9),0,1)</f>
        <v>0</v>
      </c>
      <c r="R96" s="336">
        <f>IF(OR(F96='Drop down lists'!$D$12,F96='Drop down lists'!$D$13,F96='Drop down lists'!$D$14,F96='Drop down lists'!$D$15,F96='Drop down lists'!$D$16,F96='Drop down lists'!$D$17,F96='Drop down lists'!$D$18,F96='Drop down lists'!$D$19,F96='Drop down lists'!$D$20,F96='Drop down lists'!$D$21,F96='Drop down lists'!$D$22,F96='Drop down lists'!$D$23),0,1)</f>
        <v>0</v>
      </c>
      <c r="S96" s="336">
        <f>IF(ISNA(VLOOKUP(G96,'Drop down lists'!A:A,1,FALSE)),1,0)</f>
        <v>0</v>
      </c>
      <c r="T96" s="336">
        <f>IF(OR(I96='Drop down lists'!$H$12,I96='Drop down lists'!$H$13,I96='Drop down lists'!$H$14,I96='Drop down lists'!$H$15),0,1)</f>
        <v>0</v>
      </c>
    </row>
    <row r="97" spans="1:20" ht="20.149999999999999" customHeight="1">
      <c r="A97" s="14"/>
      <c r="B97" s="14"/>
      <c r="C97" s="14"/>
      <c r="D97" s="14"/>
      <c r="E97" s="16" t="s">
        <v>2289</v>
      </c>
      <c r="F97" s="16" t="s">
        <v>2289</v>
      </c>
      <c r="G97" s="16" t="s">
        <v>4506</v>
      </c>
      <c r="H97" s="14"/>
      <c r="I97" s="16" t="s">
        <v>2289</v>
      </c>
      <c r="J97" s="208"/>
      <c r="K97" s="17"/>
      <c r="P97" s="283">
        <f t="shared" si="1"/>
        <v>0</v>
      </c>
      <c r="Q97" s="336">
        <f>IF(OR(E97='Drop down lists'!$D$3,E97='Drop down lists'!$D$4,E97='Drop down lists'!$D$5,E97='Drop down lists'!$D$6,E97='Drop down lists'!$D$6,E97='Drop down lists'!$D$7,E97='Drop down lists'!$D$8,E97='Drop down lists'!$D$9),0,1)</f>
        <v>0</v>
      </c>
      <c r="R97" s="336">
        <f>IF(OR(F97='Drop down lists'!$D$12,F97='Drop down lists'!$D$13,F97='Drop down lists'!$D$14,F97='Drop down lists'!$D$15,F97='Drop down lists'!$D$16,F97='Drop down lists'!$D$17,F97='Drop down lists'!$D$18,F97='Drop down lists'!$D$19,F97='Drop down lists'!$D$20,F97='Drop down lists'!$D$21,F97='Drop down lists'!$D$22,F97='Drop down lists'!$D$23),0,1)</f>
        <v>0</v>
      </c>
      <c r="S97" s="336">
        <f>IF(ISNA(VLOOKUP(G97,'Drop down lists'!A:A,1,FALSE)),1,0)</f>
        <v>0</v>
      </c>
      <c r="T97" s="336">
        <f>IF(OR(I97='Drop down lists'!$H$12,I97='Drop down lists'!$H$13,I97='Drop down lists'!$H$14,I97='Drop down lists'!$H$15),0,1)</f>
        <v>0</v>
      </c>
    </row>
    <row r="98" spans="1:20" ht="20.149999999999999" customHeight="1">
      <c r="A98" s="14"/>
      <c r="B98" s="14"/>
      <c r="C98" s="14"/>
      <c r="D98" s="14"/>
      <c r="E98" s="16" t="s">
        <v>2289</v>
      </c>
      <c r="F98" s="16" t="s">
        <v>2289</v>
      </c>
      <c r="G98" s="16" t="s">
        <v>4506</v>
      </c>
      <c r="H98" s="14"/>
      <c r="I98" s="16" t="s">
        <v>2289</v>
      </c>
      <c r="J98" s="208"/>
      <c r="K98" s="17"/>
      <c r="P98" s="283">
        <f t="shared" si="1"/>
        <v>0</v>
      </c>
      <c r="Q98" s="336">
        <f>IF(OR(E98='Drop down lists'!$D$3,E98='Drop down lists'!$D$4,E98='Drop down lists'!$D$5,E98='Drop down lists'!$D$6,E98='Drop down lists'!$D$6,E98='Drop down lists'!$D$7,E98='Drop down lists'!$D$8,E98='Drop down lists'!$D$9),0,1)</f>
        <v>0</v>
      </c>
      <c r="R98" s="336">
        <f>IF(OR(F98='Drop down lists'!$D$12,F98='Drop down lists'!$D$13,F98='Drop down lists'!$D$14,F98='Drop down lists'!$D$15,F98='Drop down lists'!$D$16,F98='Drop down lists'!$D$17,F98='Drop down lists'!$D$18,F98='Drop down lists'!$D$19,F98='Drop down lists'!$D$20,F98='Drop down lists'!$D$21,F98='Drop down lists'!$D$22,F98='Drop down lists'!$D$23),0,1)</f>
        <v>0</v>
      </c>
      <c r="S98" s="336">
        <f>IF(ISNA(VLOOKUP(G98,'Drop down lists'!A:A,1,FALSE)),1,0)</f>
        <v>0</v>
      </c>
      <c r="T98" s="336">
        <f>IF(OR(I98='Drop down lists'!$H$12,I98='Drop down lists'!$H$13,I98='Drop down lists'!$H$14,I98='Drop down lists'!$H$15),0,1)</f>
        <v>0</v>
      </c>
    </row>
    <row r="99" spans="1:20" ht="20.149999999999999" customHeight="1">
      <c r="A99" s="14"/>
      <c r="B99" s="14"/>
      <c r="C99" s="14"/>
      <c r="D99" s="14"/>
      <c r="E99" s="16" t="s">
        <v>2289</v>
      </c>
      <c r="F99" s="16" t="s">
        <v>2289</v>
      </c>
      <c r="G99" s="16" t="s">
        <v>4506</v>
      </c>
      <c r="H99" s="14"/>
      <c r="I99" s="16" t="s">
        <v>2289</v>
      </c>
      <c r="J99" s="208"/>
      <c r="K99" s="17"/>
      <c r="P99" s="283">
        <f t="shared" si="1"/>
        <v>0</v>
      </c>
      <c r="Q99" s="336">
        <f>IF(OR(E99='Drop down lists'!$D$3,E99='Drop down lists'!$D$4,E99='Drop down lists'!$D$5,E99='Drop down lists'!$D$6,E99='Drop down lists'!$D$6,E99='Drop down lists'!$D$7,E99='Drop down lists'!$D$8,E99='Drop down lists'!$D$9),0,1)</f>
        <v>0</v>
      </c>
      <c r="R99" s="336">
        <f>IF(OR(F99='Drop down lists'!$D$12,F99='Drop down lists'!$D$13,F99='Drop down lists'!$D$14,F99='Drop down lists'!$D$15,F99='Drop down lists'!$D$16,F99='Drop down lists'!$D$17,F99='Drop down lists'!$D$18,F99='Drop down lists'!$D$19,F99='Drop down lists'!$D$20,F99='Drop down lists'!$D$21,F99='Drop down lists'!$D$22,F99='Drop down lists'!$D$23),0,1)</f>
        <v>0</v>
      </c>
      <c r="S99" s="336">
        <f>IF(ISNA(VLOOKUP(G99,'Drop down lists'!A:A,1,FALSE)),1,0)</f>
        <v>0</v>
      </c>
      <c r="T99" s="336">
        <f>IF(OR(I99='Drop down lists'!$H$12,I99='Drop down lists'!$H$13,I99='Drop down lists'!$H$14,I99='Drop down lists'!$H$15),0,1)</f>
        <v>0</v>
      </c>
    </row>
    <row r="100" spans="1:20" ht="20.149999999999999" customHeight="1">
      <c r="A100" s="14"/>
      <c r="B100" s="14"/>
      <c r="C100" s="14"/>
      <c r="D100" s="14"/>
      <c r="E100" s="16" t="s">
        <v>2289</v>
      </c>
      <c r="F100" s="16" t="s">
        <v>2289</v>
      </c>
      <c r="G100" s="16" t="s">
        <v>4506</v>
      </c>
      <c r="H100" s="14"/>
      <c r="I100" s="16" t="s">
        <v>2289</v>
      </c>
      <c r="J100" s="208"/>
      <c r="K100" s="17"/>
      <c r="P100" s="283">
        <f t="shared" si="1"/>
        <v>0</v>
      </c>
      <c r="Q100" s="336">
        <f>IF(OR(E100='Drop down lists'!$D$3,E100='Drop down lists'!$D$4,E100='Drop down lists'!$D$5,E100='Drop down lists'!$D$6,E100='Drop down lists'!$D$6,E100='Drop down lists'!$D$7,E100='Drop down lists'!$D$8,E100='Drop down lists'!$D$9),0,1)</f>
        <v>0</v>
      </c>
      <c r="R100" s="336">
        <f>IF(OR(F100='Drop down lists'!$D$12,F100='Drop down lists'!$D$13,F100='Drop down lists'!$D$14,F100='Drop down lists'!$D$15,F100='Drop down lists'!$D$16,F100='Drop down lists'!$D$17,F100='Drop down lists'!$D$18,F100='Drop down lists'!$D$19,F100='Drop down lists'!$D$20,F100='Drop down lists'!$D$21,F100='Drop down lists'!$D$22,F100='Drop down lists'!$D$23),0,1)</f>
        <v>0</v>
      </c>
      <c r="S100" s="336">
        <f>IF(ISNA(VLOOKUP(G100,'Drop down lists'!A:A,1,FALSE)),1,0)</f>
        <v>0</v>
      </c>
      <c r="T100" s="336">
        <f>IF(OR(I100='Drop down lists'!$H$12,I100='Drop down lists'!$H$13,I100='Drop down lists'!$H$14,I100='Drop down lists'!$H$15),0,1)</f>
        <v>0</v>
      </c>
    </row>
    <row r="101" spans="1:20" ht="20.149999999999999" customHeight="1">
      <c r="A101" s="14"/>
      <c r="B101" s="14"/>
      <c r="C101" s="14"/>
      <c r="D101" s="14"/>
      <c r="E101" s="16" t="s">
        <v>2289</v>
      </c>
      <c r="F101" s="16" t="s">
        <v>2289</v>
      </c>
      <c r="G101" s="16" t="s">
        <v>4506</v>
      </c>
      <c r="H101" s="14"/>
      <c r="I101" s="16" t="s">
        <v>2289</v>
      </c>
      <c r="J101" s="208"/>
      <c r="K101" s="17"/>
      <c r="P101" s="283">
        <f t="shared" si="1"/>
        <v>0</v>
      </c>
      <c r="Q101" s="336">
        <f>IF(OR(E101='Drop down lists'!$D$3,E101='Drop down lists'!$D$4,E101='Drop down lists'!$D$5,E101='Drop down lists'!$D$6,E101='Drop down lists'!$D$6,E101='Drop down lists'!$D$7,E101='Drop down lists'!$D$8,E101='Drop down lists'!$D$9),0,1)</f>
        <v>0</v>
      </c>
      <c r="R101" s="336">
        <f>IF(OR(F101='Drop down lists'!$D$12,F101='Drop down lists'!$D$13,F101='Drop down lists'!$D$14,F101='Drop down lists'!$D$15,F101='Drop down lists'!$D$16,F101='Drop down lists'!$D$17,F101='Drop down lists'!$D$18,F101='Drop down lists'!$D$19,F101='Drop down lists'!$D$20,F101='Drop down lists'!$D$21,F101='Drop down lists'!$D$22,F101='Drop down lists'!$D$23),0,1)</f>
        <v>0</v>
      </c>
      <c r="S101" s="336">
        <f>IF(ISNA(VLOOKUP(G101,'Drop down lists'!A:A,1,FALSE)),1,0)</f>
        <v>0</v>
      </c>
      <c r="T101" s="336">
        <f>IF(OR(I101='Drop down lists'!$H$12,I101='Drop down lists'!$H$13,I101='Drop down lists'!$H$14,I101='Drop down lists'!$H$15),0,1)</f>
        <v>0</v>
      </c>
    </row>
    <row r="102" spans="1:20" ht="20.149999999999999" customHeight="1">
      <c r="A102" s="14"/>
      <c r="B102" s="14"/>
      <c r="C102" s="14"/>
      <c r="D102" s="14"/>
      <c r="E102" s="16" t="s">
        <v>2289</v>
      </c>
      <c r="F102" s="16" t="s">
        <v>2289</v>
      </c>
      <c r="G102" s="16" t="s">
        <v>4506</v>
      </c>
      <c r="H102" s="14"/>
      <c r="I102" s="16" t="s">
        <v>2289</v>
      </c>
      <c r="J102" s="208"/>
      <c r="K102" s="17"/>
      <c r="P102" s="283">
        <f t="shared" si="1"/>
        <v>0</v>
      </c>
      <c r="Q102" s="336">
        <f>IF(OR(E102='Drop down lists'!$D$3,E102='Drop down lists'!$D$4,E102='Drop down lists'!$D$5,E102='Drop down lists'!$D$6,E102='Drop down lists'!$D$6,E102='Drop down lists'!$D$7,E102='Drop down lists'!$D$8,E102='Drop down lists'!$D$9),0,1)</f>
        <v>0</v>
      </c>
      <c r="R102" s="336">
        <f>IF(OR(F102='Drop down lists'!$D$12,F102='Drop down lists'!$D$13,F102='Drop down lists'!$D$14,F102='Drop down lists'!$D$15,F102='Drop down lists'!$D$16,F102='Drop down lists'!$D$17,F102='Drop down lists'!$D$18,F102='Drop down lists'!$D$19,F102='Drop down lists'!$D$20,F102='Drop down lists'!$D$21,F102='Drop down lists'!$D$22,F102='Drop down lists'!$D$23),0,1)</f>
        <v>0</v>
      </c>
      <c r="S102" s="336">
        <f>IF(ISNA(VLOOKUP(G102,'Drop down lists'!A:A,1,FALSE)),1,0)</f>
        <v>0</v>
      </c>
      <c r="T102" s="336">
        <f>IF(OR(I102='Drop down lists'!$H$12,I102='Drop down lists'!$H$13,I102='Drop down lists'!$H$14,I102='Drop down lists'!$H$15),0,1)</f>
        <v>0</v>
      </c>
    </row>
    <row r="103" spans="1:20" ht="20.149999999999999" customHeight="1">
      <c r="A103" s="14"/>
      <c r="B103" s="14"/>
      <c r="C103" s="14"/>
      <c r="D103" s="14"/>
      <c r="E103" s="16" t="s">
        <v>2289</v>
      </c>
      <c r="F103" s="16" t="s">
        <v>2289</v>
      </c>
      <c r="G103" s="16" t="s">
        <v>4506</v>
      </c>
      <c r="H103" s="14"/>
      <c r="I103" s="16" t="s">
        <v>2289</v>
      </c>
      <c r="J103" s="208"/>
      <c r="K103" s="17"/>
      <c r="P103" s="283">
        <f t="shared" si="1"/>
        <v>0</v>
      </c>
      <c r="Q103" s="336">
        <f>IF(OR(E103='Drop down lists'!$D$3,E103='Drop down lists'!$D$4,E103='Drop down lists'!$D$5,E103='Drop down lists'!$D$6,E103='Drop down lists'!$D$6,E103='Drop down lists'!$D$7,E103='Drop down lists'!$D$8,E103='Drop down lists'!$D$9),0,1)</f>
        <v>0</v>
      </c>
      <c r="R103" s="336">
        <f>IF(OR(F103='Drop down lists'!$D$12,F103='Drop down lists'!$D$13,F103='Drop down lists'!$D$14,F103='Drop down lists'!$D$15,F103='Drop down lists'!$D$16,F103='Drop down lists'!$D$17,F103='Drop down lists'!$D$18,F103='Drop down lists'!$D$19,F103='Drop down lists'!$D$20,F103='Drop down lists'!$D$21,F103='Drop down lists'!$D$22,F103='Drop down lists'!$D$23),0,1)</f>
        <v>0</v>
      </c>
      <c r="S103" s="336">
        <f>IF(ISNA(VLOOKUP(G103,'Drop down lists'!A:A,1,FALSE)),1,0)</f>
        <v>0</v>
      </c>
      <c r="T103" s="336">
        <f>IF(OR(I103='Drop down lists'!$H$12,I103='Drop down lists'!$H$13,I103='Drop down lists'!$H$14,I103='Drop down lists'!$H$15),0,1)</f>
        <v>0</v>
      </c>
    </row>
    <row r="104" spans="1:20" ht="20.149999999999999" customHeight="1">
      <c r="A104" s="14"/>
      <c r="B104" s="14"/>
      <c r="C104" s="14"/>
      <c r="D104" s="14"/>
      <c r="E104" s="16" t="s">
        <v>2289</v>
      </c>
      <c r="F104" s="16" t="s">
        <v>2289</v>
      </c>
      <c r="G104" s="16" t="s">
        <v>4506</v>
      </c>
      <c r="H104" s="14"/>
      <c r="I104" s="16" t="s">
        <v>2289</v>
      </c>
      <c r="J104" s="208"/>
      <c r="K104" s="17"/>
      <c r="P104" s="283">
        <f t="shared" si="1"/>
        <v>0</v>
      </c>
      <c r="Q104" s="336">
        <f>IF(OR(E104='Drop down lists'!$D$3,E104='Drop down lists'!$D$4,E104='Drop down lists'!$D$5,E104='Drop down lists'!$D$6,E104='Drop down lists'!$D$6,E104='Drop down lists'!$D$7,E104='Drop down lists'!$D$8,E104='Drop down lists'!$D$9),0,1)</f>
        <v>0</v>
      </c>
      <c r="R104" s="336">
        <f>IF(OR(F104='Drop down lists'!$D$12,F104='Drop down lists'!$D$13,F104='Drop down lists'!$D$14,F104='Drop down lists'!$D$15,F104='Drop down lists'!$D$16,F104='Drop down lists'!$D$17,F104='Drop down lists'!$D$18,F104='Drop down lists'!$D$19,F104='Drop down lists'!$D$20,F104='Drop down lists'!$D$21,F104='Drop down lists'!$D$22,F104='Drop down lists'!$D$23),0,1)</f>
        <v>0</v>
      </c>
      <c r="S104" s="336">
        <f>IF(ISNA(VLOOKUP(G104,'Drop down lists'!A:A,1,FALSE)),1,0)</f>
        <v>0</v>
      </c>
      <c r="T104" s="336">
        <f>IF(OR(I104='Drop down lists'!$H$12,I104='Drop down lists'!$H$13,I104='Drop down lists'!$H$14,I104='Drop down lists'!$H$15),0,1)</f>
        <v>0</v>
      </c>
    </row>
    <row r="105" spans="1:20" ht="20.149999999999999" customHeight="1">
      <c r="A105" s="14"/>
      <c r="B105" s="14"/>
      <c r="C105" s="14"/>
      <c r="D105" s="14"/>
      <c r="E105" s="16" t="s">
        <v>2289</v>
      </c>
      <c r="F105" s="16" t="s">
        <v>2289</v>
      </c>
      <c r="G105" s="16" t="s">
        <v>4506</v>
      </c>
      <c r="H105" s="14"/>
      <c r="I105" s="16" t="s">
        <v>2289</v>
      </c>
      <c r="J105" s="208"/>
      <c r="K105" s="17"/>
      <c r="P105" s="283">
        <f t="shared" si="1"/>
        <v>0</v>
      </c>
      <c r="Q105" s="336">
        <f>IF(OR(E105='Drop down lists'!$D$3,E105='Drop down lists'!$D$4,E105='Drop down lists'!$D$5,E105='Drop down lists'!$D$6,E105='Drop down lists'!$D$6,E105='Drop down lists'!$D$7,E105='Drop down lists'!$D$8,E105='Drop down lists'!$D$9),0,1)</f>
        <v>0</v>
      </c>
      <c r="R105" s="336">
        <f>IF(OR(F105='Drop down lists'!$D$12,F105='Drop down lists'!$D$13,F105='Drop down lists'!$D$14,F105='Drop down lists'!$D$15,F105='Drop down lists'!$D$16,F105='Drop down lists'!$D$17,F105='Drop down lists'!$D$18,F105='Drop down lists'!$D$19,F105='Drop down lists'!$D$20,F105='Drop down lists'!$D$21,F105='Drop down lists'!$D$22,F105='Drop down lists'!$D$23),0,1)</f>
        <v>0</v>
      </c>
      <c r="S105" s="336">
        <f>IF(ISNA(VLOOKUP(G105,'Drop down lists'!A:A,1,FALSE)),1,0)</f>
        <v>0</v>
      </c>
      <c r="T105" s="336">
        <f>IF(OR(I105='Drop down lists'!$H$12,I105='Drop down lists'!$H$13,I105='Drop down lists'!$H$14,I105='Drop down lists'!$H$15),0,1)</f>
        <v>0</v>
      </c>
    </row>
    <row r="106" spans="1:20" ht="20.149999999999999" customHeight="1">
      <c r="A106" s="14"/>
      <c r="B106" s="14"/>
      <c r="C106" s="14"/>
      <c r="D106" s="14"/>
      <c r="E106" s="16" t="s">
        <v>2289</v>
      </c>
      <c r="F106" s="16" t="s">
        <v>2289</v>
      </c>
      <c r="G106" s="16" t="s">
        <v>4506</v>
      </c>
      <c r="H106" s="14"/>
      <c r="I106" s="16" t="s">
        <v>2289</v>
      </c>
      <c r="J106" s="208"/>
      <c r="K106" s="17"/>
      <c r="P106" s="283">
        <f t="shared" si="1"/>
        <v>0</v>
      </c>
      <c r="Q106" s="336">
        <f>IF(OR(E106='Drop down lists'!$D$3,E106='Drop down lists'!$D$4,E106='Drop down lists'!$D$5,E106='Drop down lists'!$D$6,E106='Drop down lists'!$D$6,E106='Drop down lists'!$D$7,E106='Drop down lists'!$D$8,E106='Drop down lists'!$D$9),0,1)</f>
        <v>0</v>
      </c>
      <c r="R106" s="336">
        <f>IF(OR(F106='Drop down lists'!$D$12,F106='Drop down lists'!$D$13,F106='Drop down lists'!$D$14,F106='Drop down lists'!$D$15,F106='Drop down lists'!$D$16,F106='Drop down lists'!$D$17,F106='Drop down lists'!$D$18,F106='Drop down lists'!$D$19,F106='Drop down lists'!$D$20,F106='Drop down lists'!$D$21,F106='Drop down lists'!$D$22,F106='Drop down lists'!$D$23),0,1)</f>
        <v>0</v>
      </c>
      <c r="S106" s="336">
        <f>IF(ISNA(VLOOKUP(G106,'Drop down lists'!A:A,1,FALSE)),1,0)</f>
        <v>0</v>
      </c>
      <c r="T106" s="336">
        <f>IF(OR(I106='Drop down lists'!$H$12,I106='Drop down lists'!$H$13,I106='Drop down lists'!$H$14,I106='Drop down lists'!$H$15),0,1)</f>
        <v>0</v>
      </c>
    </row>
    <row r="107" spans="1:20" ht="20.149999999999999" customHeight="1">
      <c r="A107" s="14"/>
      <c r="B107" s="14"/>
      <c r="C107" s="14"/>
      <c r="D107" s="14"/>
      <c r="E107" s="16" t="s">
        <v>2289</v>
      </c>
      <c r="F107" s="16" t="s">
        <v>2289</v>
      </c>
      <c r="G107" s="16" t="s">
        <v>4506</v>
      </c>
      <c r="H107" s="14"/>
      <c r="I107" s="16" t="s">
        <v>2289</v>
      </c>
      <c r="J107" s="208"/>
      <c r="K107" s="17"/>
      <c r="P107" s="283">
        <f t="shared" si="1"/>
        <v>0</v>
      </c>
      <c r="Q107" s="336">
        <f>IF(OR(E107='Drop down lists'!$D$3,E107='Drop down lists'!$D$4,E107='Drop down lists'!$D$5,E107='Drop down lists'!$D$6,E107='Drop down lists'!$D$6,E107='Drop down lists'!$D$7,E107='Drop down lists'!$D$8,E107='Drop down lists'!$D$9),0,1)</f>
        <v>0</v>
      </c>
      <c r="R107" s="336">
        <f>IF(OR(F107='Drop down lists'!$D$12,F107='Drop down lists'!$D$13,F107='Drop down lists'!$D$14,F107='Drop down lists'!$D$15,F107='Drop down lists'!$D$16,F107='Drop down lists'!$D$17,F107='Drop down lists'!$D$18,F107='Drop down lists'!$D$19,F107='Drop down lists'!$D$20,F107='Drop down lists'!$D$21,F107='Drop down lists'!$D$22,F107='Drop down lists'!$D$23),0,1)</f>
        <v>0</v>
      </c>
      <c r="S107" s="336">
        <f>IF(ISNA(VLOOKUP(G107,'Drop down lists'!A:A,1,FALSE)),1,0)</f>
        <v>0</v>
      </c>
      <c r="T107" s="336">
        <f>IF(OR(I107='Drop down lists'!$H$12,I107='Drop down lists'!$H$13,I107='Drop down lists'!$H$14,I107='Drop down lists'!$H$15),0,1)</f>
        <v>0</v>
      </c>
    </row>
    <row r="108" spans="1:20" ht="20.149999999999999" customHeight="1">
      <c r="A108" s="14"/>
      <c r="B108" s="14"/>
      <c r="C108" s="14"/>
      <c r="D108" s="14"/>
      <c r="E108" s="16" t="s">
        <v>2289</v>
      </c>
      <c r="F108" s="16" t="s">
        <v>2289</v>
      </c>
      <c r="G108" s="16" t="s">
        <v>4506</v>
      </c>
      <c r="H108" s="14"/>
      <c r="I108" s="16" t="s">
        <v>2289</v>
      </c>
      <c r="J108" s="208"/>
      <c r="K108" s="17"/>
      <c r="P108" s="283">
        <f t="shared" si="1"/>
        <v>0</v>
      </c>
      <c r="Q108" s="336">
        <f>IF(OR(E108='Drop down lists'!$D$3,E108='Drop down lists'!$D$4,E108='Drop down lists'!$D$5,E108='Drop down lists'!$D$6,E108='Drop down lists'!$D$6,E108='Drop down lists'!$D$7,E108='Drop down lists'!$D$8,E108='Drop down lists'!$D$9),0,1)</f>
        <v>0</v>
      </c>
      <c r="R108" s="336">
        <f>IF(OR(F108='Drop down lists'!$D$12,F108='Drop down lists'!$D$13,F108='Drop down lists'!$D$14,F108='Drop down lists'!$D$15,F108='Drop down lists'!$D$16,F108='Drop down lists'!$D$17,F108='Drop down lists'!$D$18,F108='Drop down lists'!$D$19,F108='Drop down lists'!$D$20,F108='Drop down lists'!$D$21,F108='Drop down lists'!$D$22,F108='Drop down lists'!$D$23),0,1)</f>
        <v>0</v>
      </c>
      <c r="S108" s="336">
        <f>IF(ISNA(VLOOKUP(G108,'Drop down lists'!A:A,1,FALSE)),1,0)</f>
        <v>0</v>
      </c>
      <c r="T108" s="336">
        <f>IF(OR(I108='Drop down lists'!$H$12,I108='Drop down lists'!$H$13,I108='Drop down lists'!$H$14,I108='Drop down lists'!$H$15),0,1)</f>
        <v>0</v>
      </c>
    </row>
    <row r="109" spans="1:20" ht="20.149999999999999" customHeight="1">
      <c r="A109" s="14"/>
      <c r="B109" s="14"/>
      <c r="C109" s="14"/>
      <c r="D109" s="14"/>
      <c r="E109" s="16" t="s">
        <v>2289</v>
      </c>
      <c r="F109" s="16" t="s">
        <v>2289</v>
      </c>
      <c r="G109" s="16" t="s">
        <v>4506</v>
      </c>
      <c r="H109" s="14"/>
      <c r="I109" s="16" t="s">
        <v>2289</v>
      </c>
      <c r="J109" s="208"/>
      <c r="K109" s="17"/>
      <c r="P109" s="283">
        <f t="shared" si="1"/>
        <v>0</v>
      </c>
      <c r="Q109" s="336">
        <f>IF(OR(E109='Drop down lists'!$D$3,E109='Drop down lists'!$D$4,E109='Drop down lists'!$D$5,E109='Drop down lists'!$D$6,E109='Drop down lists'!$D$6,E109='Drop down lists'!$D$7,E109='Drop down lists'!$D$8,E109='Drop down lists'!$D$9),0,1)</f>
        <v>0</v>
      </c>
      <c r="R109" s="336">
        <f>IF(OR(F109='Drop down lists'!$D$12,F109='Drop down lists'!$D$13,F109='Drop down lists'!$D$14,F109='Drop down lists'!$D$15,F109='Drop down lists'!$D$16,F109='Drop down lists'!$D$17,F109='Drop down lists'!$D$18,F109='Drop down lists'!$D$19,F109='Drop down lists'!$D$20,F109='Drop down lists'!$D$21,F109='Drop down lists'!$D$22,F109='Drop down lists'!$D$23),0,1)</f>
        <v>0</v>
      </c>
      <c r="S109" s="336">
        <f>IF(ISNA(VLOOKUP(G109,'Drop down lists'!A:A,1,FALSE)),1,0)</f>
        <v>0</v>
      </c>
      <c r="T109" s="336">
        <f>IF(OR(I109='Drop down lists'!$H$12,I109='Drop down lists'!$H$13,I109='Drop down lists'!$H$14,I109='Drop down lists'!$H$15),0,1)</f>
        <v>0</v>
      </c>
    </row>
    <row r="110" spans="1:20" ht="20.149999999999999" customHeight="1">
      <c r="A110" s="14"/>
      <c r="B110" s="14"/>
      <c r="C110" s="14"/>
      <c r="D110" s="14"/>
      <c r="E110" s="16" t="s">
        <v>2289</v>
      </c>
      <c r="F110" s="16" t="s">
        <v>2289</v>
      </c>
      <c r="G110" s="16" t="s">
        <v>4506</v>
      </c>
      <c r="H110" s="14"/>
      <c r="I110" s="16" t="s">
        <v>2289</v>
      </c>
      <c r="J110" s="208"/>
      <c r="K110" s="17"/>
      <c r="P110" s="283">
        <f t="shared" si="1"/>
        <v>0</v>
      </c>
      <c r="Q110" s="336">
        <f>IF(OR(E110='Drop down lists'!$D$3,E110='Drop down lists'!$D$4,E110='Drop down lists'!$D$5,E110='Drop down lists'!$D$6,E110='Drop down lists'!$D$6,E110='Drop down lists'!$D$7,E110='Drop down lists'!$D$8,E110='Drop down lists'!$D$9),0,1)</f>
        <v>0</v>
      </c>
      <c r="R110" s="336">
        <f>IF(OR(F110='Drop down lists'!$D$12,F110='Drop down lists'!$D$13,F110='Drop down lists'!$D$14,F110='Drop down lists'!$D$15,F110='Drop down lists'!$D$16,F110='Drop down lists'!$D$17,F110='Drop down lists'!$D$18,F110='Drop down lists'!$D$19,F110='Drop down lists'!$D$20,F110='Drop down lists'!$D$21,F110='Drop down lists'!$D$22,F110='Drop down lists'!$D$23),0,1)</f>
        <v>0</v>
      </c>
      <c r="S110" s="336">
        <f>IF(ISNA(VLOOKUP(G110,'Drop down lists'!A:A,1,FALSE)),1,0)</f>
        <v>0</v>
      </c>
      <c r="T110" s="336">
        <f>IF(OR(I110='Drop down lists'!$H$12,I110='Drop down lists'!$H$13,I110='Drop down lists'!$H$14,I110='Drop down lists'!$H$15),0,1)</f>
        <v>0</v>
      </c>
    </row>
    <row r="111" spans="1:20" ht="20.149999999999999" customHeight="1">
      <c r="A111" s="14"/>
      <c r="B111" s="14"/>
      <c r="C111" s="14"/>
      <c r="D111" s="14"/>
      <c r="E111" s="16" t="s">
        <v>2289</v>
      </c>
      <c r="F111" s="16" t="s">
        <v>2289</v>
      </c>
      <c r="G111" s="16" t="s">
        <v>4506</v>
      </c>
      <c r="H111" s="14"/>
      <c r="I111" s="16" t="s">
        <v>2289</v>
      </c>
      <c r="J111" s="208"/>
      <c r="K111" s="17"/>
      <c r="P111" s="283">
        <f t="shared" si="1"/>
        <v>0</v>
      </c>
      <c r="Q111" s="336">
        <f>IF(OR(E111='Drop down lists'!$D$3,E111='Drop down lists'!$D$4,E111='Drop down lists'!$D$5,E111='Drop down lists'!$D$6,E111='Drop down lists'!$D$6,E111='Drop down lists'!$D$7,E111='Drop down lists'!$D$8,E111='Drop down lists'!$D$9),0,1)</f>
        <v>0</v>
      </c>
      <c r="R111" s="336">
        <f>IF(OR(F111='Drop down lists'!$D$12,F111='Drop down lists'!$D$13,F111='Drop down lists'!$D$14,F111='Drop down lists'!$D$15,F111='Drop down lists'!$D$16,F111='Drop down lists'!$D$17,F111='Drop down lists'!$D$18,F111='Drop down lists'!$D$19,F111='Drop down lists'!$D$20,F111='Drop down lists'!$D$21,F111='Drop down lists'!$D$22,F111='Drop down lists'!$D$23),0,1)</f>
        <v>0</v>
      </c>
      <c r="S111" s="336">
        <f>IF(ISNA(VLOOKUP(G111,'Drop down lists'!A:A,1,FALSE)),1,0)</f>
        <v>0</v>
      </c>
      <c r="T111" s="336">
        <f>IF(OR(I111='Drop down lists'!$H$12,I111='Drop down lists'!$H$13,I111='Drop down lists'!$H$14,I111='Drop down lists'!$H$15),0,1)</f>
        <v>0</v>
      </c>
    </row>
    <row r="112" spans="1:20" ht="20.149999999999999" customHeight="1">
      <c r="A112" s="14"/>
      <c r="B112" s="14"/>
      <c r="C112" s="14"/>
      <c r="D112" s="14"/>
      <c r="E112" s="16" t="s">
        <v>2289</v>
      </c>
      <c r="F112" s="16" t="s">
        <v>2289</v>
      </c>
      <c r="G112" s="16" t="s">
        <v>4506</v>
      </c>
      <c r="H112" s="14"/>
      <c r="I112" s="16" t="s">
        <v>2289</v>
      </c>
      <c r="J112" s="208"/>
      <c r="K112" s="17"/>
      <c r="P112" s="283">
        <f t="shared" si="1"/>
        <v>0</v>
      </c>
      <c r="Q112" s="336">
        <f>IF(OR(E112='Drop down lists'!$D$3,E112='Drop down lists'!$D$4,E112='Drop down lists'!$D$5,E112='Drop down lists'!$D$6,E112='Drop down lists'!$D$6,E112='Drop down lists'!$D$7,E112='Drop down lists'!$D$8,E112='Drop down lists'!$D$9),0,1)</f>
        <v>0</v>
      </c>
      <c r="R112" s="336">
        <f>IF(OR(F112='Drop down lists'!$D$12,F112='Drop down lists'!$D$13,F112='Drop down lists'!$D$14,F112='Drop down lists'!$D$15,F112='Drop down lists'!$D$16,F112='Drop down lists'!$D$17,F112='Drop down lists'!$D$18,F112='Drop down lists'!$D$19,F112='Drop down lists'!$D$20,F112='Drop down lists'!$D$21,F112='Drop down lists'!$D$22,F112='Drop down lists'!$D$23),0,1)</f>
        <v>0</v>
      </c>
      <c r="S112" s="336">
        <f>IF(ISNA(VLOOKUP(G112,'Drop down lists'!A:A,1,FALSE)),1,0)</f>
        <v>0</v>
      </c>
      <c r="T112" s="336">
        <f>IF(OR(I112='Drop down lists'!$H$12,I112='Drop down lists'!$H$13,I112='Drop down lists'!$H$14,I112='Drop down lists'!$H$15),0,1)</f>
        <v>0</v>
      </c>
    </row>
    <row r="113" spans="1:20" ht="20.149999999999999" customHeight="1">
      <c r="A113" s="14"/>
      <c r="B113" s="14"/>
      <c r="C113" s="14"/>
      <c r="D113" s="14"/>
      <c r="E113" s="16" t="s">
        <v>2289</v>
      </c>
      <c r="F113" s="16" t="s">
        <v>2289</v>
      </c>
      <c r="G113" s="16" t="s">
        <v>4506</v>
      </c>
      <c r="H113" s="14"/>
      <c r="I113" s="16" t="s">
        <v>2289</v>
      </c>
      <c r="J113" s="208"/>
      <c r="K113" s="17"/>
      <c r="P113" s="283">
        <f t="shared" si="1"/>
        <v>0</v>
      </c>
      <c r="Q113" s="336">
        <f>IF(OR(E113='Drop down lists'!$D$3,E113='Drop down lists'!$D$4,E113='Drop down lists'!$D$5,E113='Drop down lists'!$D$6,E113='Drop down lists'!$D$6,E113='Drop down lists'!$D$7,E113='Drop down lists'!$D$8,E113='Drop down lists'!$D$9),0,1)</f>
        <v>0</v>
      </c>
      <c r="R113" s="336">
        <f>IF(OR(F113='Drop down lists'!$D$12,F113='Drop down lists'!$D$13,F113='Drop down lists'!$D$14,F113='Drop down lists'!$D$15,F113='Drop down lists'!$D$16,F113='Drop down lists'!$D$17,F113='Drop down lists'!$D$18,F113='Drop down lists'!$D$19,F113='Drop down lists'!$D$20,F113='Drop down lists'!$D$21,F113='Drop down lists'!$D$22,F113='Drop down lists'!$D$23),0,1)</f>
        <v>0</v>
      </c>
      <c r="S113" s="336">
        <f>IF(ISNA(VLOOKUP(G113,'Drop down lists'!A:A,1,FALSE)),1,0)</f>
        <v>0</v>
      </c>
      <c r="T113" s="336">
        <f>IF(OR(I113='Drop down lists'!$H$12,I113='Drop down lists'!$H$13,I113='Drop down lists'!$H$14,I113='Drop down lists'!$H$15),0,1)</f>
        <v>0</v>
      </c>
    </row>
    <row r="114" spans="1:20" ht="20.149999999999999" customHeight="1">
      <c r="A114" s="14"/>
      <c r="B114" s="14"/>
      <c r="C114" s="14"/>
      <c r="D114" s="14"/>
      <c r="E114" s="16" t="s">
        <v>2289</v>
      </c>
      <c r="F114" s="16" t="s">
        <v>2289</v>
      </c>
      <c r="G114" s="16" t="s">
        <v>4506</v>
      </c>
      <c r="H114" s="14"/>
      <c r="I114" s="16" t="s">
        <v>2289</v>
      </c>
      <c r="J114" s="208"/>
      <c r="K114" s="17"/>
      <c r="P114" s="283">
        <f t="shared" si="1"/>
        <v>0</v>
      </c>
      <c r="Q114" s="336">
        <f>IF(OR(E114='Drop down lists'!$D$3,E114='Drop down lists'!$D$4,E114='Drop down lists'!$D$5,E114='Drop down lists'!$D$6,E114='Drop down lists'!$D$6,E114='Drop down lists'!$D$7,E114='Drop down lists'!$D$8,E114='Drop down lists'!$D$9),0,1)</f>
        <v>0</v>
      </c>
      <c r="R114" s="336">
        <f>IF(OR(F114='Drop down lists'!$D$12,F114='Drop down lists'!$D$13,F114='Drop down lists'!$D$14,F114='Drop down lists'!$D$15,F114='Drop down lists'!$D$16,F114='Drop down lists'!$D$17,F114='Drop down lists'!$D$18,F114='Drop down lists'!$D$19,F114='Drop down lists'!$D$20,F114='Drop down lists'!$D$21,F114='Drop down lists'!$D$22,F114='Drop down lists'!$D$23),0,1)</f>
        <v>0</v>
      </c>
      <c r="S114" s="336">
        <f>IF(ISNA(VLOOKUP(G114,'Drop down lists'!A:A,1,FALSE)),1,0)</f>
        <v>0</v>
      </c>
      <c r="T114" s="336">
        <f>IF(OR(I114='Drop down lists'!$H$12,I114='Drop down lists'!$H$13,I114='Drop down lists'!$H$14,I114='Drop down lists'!$H$15),0,1)</f>
        <v>0</v>
      </c>
    </row>
    <row r="115" spans="1:20" ht="20.149999999999999" customHeight="1">
      <c r="A115" s="14"/>
      <c r="B115" s="14"/>
      <c r="C115" s="14"/>
      <c r="D115" s="14"/>
      <c r="E115" s="16" t="s">
        <v>2289</v>
      </c>
      <c r="F115" s="16" t="s">
        <v>2289</v>
      </c>
      <c r="G115" s="16" t="s">
        <v>4506</v>
      </c>
      <c r="H115" s="14"/>
      <c r="I115" s="16" t="s">
        <v>2289</v>
      </c>
      <c r="J115" s="208"/>
      <c r="K115" s="17"/>
      <c r="P115" s="283">
        <f t="shared" si="1"/>
        <v>0</v>
      </c>
      <c r="Q115" s="336">
        <f>IF(OR(E115='Drop down lists'!$D$3,E115='Drop down lists'!$D$4,E115='Drop down lists'!$D$5,E115='Drop down lists'!$D$6,E115='Drop down lists'!$D$6,E115='Drop down lists'!$D$7,E115='Drop down lists'!$D$8,E115='Drop down lists'!$D$9),0,1)</f>
        <v>0</v>
      </c>
      <c r="R115" s="336">
        <f>IF(OR(F115='Drop down lists'!$D$12,F115='Drop down lists'!$D$13,F115='Drop down lists'!$D$14,F115='Drop down lists'!$D$15,F115='Drop down lists'!$D$16,F115='Drop down lists'!$D$17,F115='Drop down lists'!$D$18,F115='Drop down lists'!$D$19,F115='Drop down lists'!$D$20,F115='Drop down lists'!$D$21,F115='Drop down lists'!$D$22,F115='Drop down lists'!$D$23),0,1)</f>
        <v>0</v>
      </c>
      <c r="S115" s="336">
        <f>IF(ISNA(VLOOKUP(G115,'Drop down lists'!A:A,1,FALSE)),1,0)</f>
        <v>0</v>
      </c>
      <c r="T115" s="336">
        <f>IF(OR(I115='Drop down lists'!$H$12,I115='Drop down lists'!$H$13,I115='Drop down lists'!$H$14,I115='Drop down lists'!$H$15),0,1)</f>
        <v>0</v>
      </c>
    </row>
    <row r="116" spans="1:20" ht="20.149999999999999" customHeight="1">
      <c r="A116" s="14"/>
      <c r="B116" s="14"/>
      <c r="C116" s="14"/>
      <c r="D116" s="14"/>
      <c r="E116" s="16" t="s">
        <v>2289</v>
      </c>
      <c r="F116" s="16" t="s">
        <v>2289</v>
      </c>
      <c r="G116" s="16" t="s">
        <v>4506</v>
      </c>
      <c r="H116" s="14"/>
      <c r="I116" s="16" t="s">
        <v>2289</v>
      </c>
      <c r="J116" s="208"/>
      <c r="K116" s="17"/>
      <c r="P116" s="283">
        <f t="shared" si="1"/>
        <v>0</v>
      </c>
      <c r="Q116" s="336">
        <f>IF(OR(E116='Drop down lists'!$D$3,E116='Drop down lists'!$D$4,E116='Drop down lists'!$D$5,E116='Drop down lists'!$D$6,E116='Drop down lists'!$D$6,E116='Drop down lists'!$D$7,E116='Drop down lists'!$D$8,E116='Drop down lists'!$D$9),0,1)</f>
        <v>0</v>
      </c>
      <c r="R116" s="336">
        <f>IF(OR(F116='Drop down lists'!$D$12,F116='Drop down lists'!$D$13,F116='Drop down lists'!$D$14,F116='Drop down lists'!$D$15,F116='Drop down lists'!$D$16,F116='Drop down lists'!$D$17,F116='Drop down lists'!$D$18,F116='Drop down lists'!$D$19,F116='Drop down lists'!$D$20,F116='Drop down lists'!$D$21,F116='Drop down lists'!$D$22,F116='Drop down lists'!$D$23),0,1)</f>
        <v>0</v>
      </c>
      <c r="S116" s="336">
        <f>IF(ISNA(VLOOKUP(G116,'Drop down lists'!A:A,1,FALSE)),1,0)</f>
        <v>0</v>
      </c>
      <c r="T116" s="336">
        <f>IF(OR(I116='Drop down lists'!$H$12,I116='Drop down lists'!$H$13,I116='Drop down lists'!$H$14,I116='Drop down lists'!$H$15),0,1)</f>
        <v>0</v>
      </c>
    </row>
    <row r="117" spans="1:20" ht="20.149999999999999" customHeight="1">
      <c r="A117" s="14"/>
      <c r="B117" s="14"/>
      <c r="C117" s="14"/>
      <c r="D117" s="14"/>
      <c r="E117" s="16" t="s">
        <v>2289</v>
      </c>
      <c r="F117" s="16" t="s">
        <v>2289</v>
      </c>
      <c r="G117" s="16" t="s">
        <v>4506</v>
      </c>
      <c r="H117" s="14"/>
      <c r="I117" s="16" t="s">
        <v>2289</v>
      </c>
      <c r="J117" s="208"/>
      <c r="K117" s="17"/>
      <c r="P117" s="283">
        <f t="shared" si="1"/>
        <v>0</v>
      </c>
      <c r="Q117" s="336">
        <f>IF(OR(E117='Drop down lists'!$D$3,E117='Drop down lists'!$D$4,E117='Drop down lists'!$D$5,E117='Drop down lists'!$D$6,E117='Drop down lists'!$D$6,E117='Drop down lists'!$D$7,E117='Drop down lists'!$D$8,E117='Drop down lists'!$D$9),0,1)</f>
        <v>0</v>
      </c>
      <c r="R117" s="336">
        <f>IF(OR(F117='Drop down lists'!$D$12,F117='Drop down lists'!$D$13,F117='Drop down lists'!$D$14,F117='Drop down lists'!$D$15,F117='Drop down lists'!$D$16,F117='Drop down lists'!$D$17,F117='Drop down lists'!$D$18,F117='Drop down lists'!$D$19,F117='Drop down lists'!$D$20,F117='Drop down lists'!$D$21,F117='Drop down lists'!$D$22,F117='Drop down lists'!$D$23),0,1)</f>
        <v>0</v>
      </c>
      <c r="S117" s="336">
        <f>IF(ISNA(VLOOKUP(G117,'Drop down lists'!A:A,1,FALSE)),1,0)</f>
        <v>0</v>
      </c>
      <c r="T117" s="336">
        <f>IF(OR(I117='Drop down lists'!$H$12,I117='Drop down lists'!$H$13,I117='Drop down lists'!$H$14,I117='Drop down lists'!$H$15),0,1)</f>
        <v>0</v>
      </c>
    </row>
    <row r="118" spans="1:20" ht="20.149999999999999" customHeight="1">
      <c r="A118" s="14"/>
      <c r="B118" s="14"/>
      <c r="C118" s="14"/>
      <c r="D118" s="14"/>
      <c r="E118" s="16" t="s">
        <v>2289</v>
      </c>
      <c r="F118" s="16" t="s">
        <v>2289</v>
      </c>
      <c r="G118" s="16" t="s">
        <v>4506</v>
      </c>
      <c r="H118" s="14"/>
      <c r="I118" s="16" t="s">
        <v>2289</v>
      </c>
      <c r="J118" s="208"/>
      <c r="K118" s="17"/>
      <c r="P118" s="283">
        <f t="shared" si="1"/>
        <v>0</v>
      </c>
      <c r="Q118" s="336">
        <f>IF(OR(E118='Drop down lists'!$D$3,E118='Drop down lists'!$D$4,E118='Drop down lists'!$D$5,E118='Drop down lists'!$D$6,E118='Drop down lists'!$D$6,E118='Drop down lists'!$D$7,E118='Drop down lists'!$D$8,E118='Drop down lists'!$D$9),0,1)</f>
        <v>0</v>
      </c>
      <c r="R118" s="336">
        <f>IF(OR(F118='Drop down lists'!$D$12,F118='Drop down lists'!$D$13,F118='Drop down lists'!$D$14,F118='Drop down lists'!$D$15,F118='Drop down lists'!$D$16,F118='Drop down lists'!$D$17,F118='Drop down lists'!$D$18,F118='Drop down lists'!$D$19,F118='Drop down lists'!$D$20,F118='Drop down lists'!$D$21,F118='Drop down lists'!$D$22,F118='Drop down lists'!$D$23),0,1)</f>
        <v>0</v>
      </c>
      <c r="S118" s="336">
        <f>IF(ISNA(VLOOKUP(G118,'Drop down lists'!A:A,1,FALSE)),1,0)</f>
        <v>0</v>
      </c>
      <c r="T118" s="336">
        <f>IF(OR(I118='Drop down lists'!$H$12,I118='Drop down lists'!$H$13,I118='Drop down lists'!$H$14,I118='Drop down lists'!$H$15),0,1)</f>
        <v>0</v>
      </c>
    </row>
    <row r="119" spans="1:20" ht="20.149999999999999" customHeight="1">
      <c r="A119" s="14"/>
      <c r="B119" s="14"/>
      <c r="C119" s="14"/>
      <c r="D119" s="14"/>
      <c r="E119" s="16" t="s">
        <v>2289</v>
      </c>
      <c r="F119" s="16" t="s">
        <v>2289</v>
      </c>
      <c r="G119" s="16" t="s">
        <v>4506</v>
      </c>
      <c r="H119" s="14"/>
      <c r="I119" s="16" t="s">
        <v>2289</v>
      </c>
      <c r="J119" s="208"/>
      <c r="K119" s="17"/>
      <c r="P119" s="283">
        <f t="shared" si="1"/>
        <v>0</v>
      </c>
      <c r="Q119" s="336">
        <f>IF(OR(E119='Drop down lists'!$D$3,E119='Drop down lists'!$D$4,E119='Drop down lists'!$D$5,E119='Drop down lists'!$D$6,E119='Drop down lists'!$D$6,E119='Drop down lists'!$D$7,E119='Drop down lists'!$D$8,E119='Drop down lists'!$D$9),0,1)</f>
        <v>0</v>
      </c>
      <c r="R119" s="336">
        <f>IF(OR(F119='Drop down lists'!$D$12,F119='Drop down lists'!$D$13,F119='Drop down lists'!$D$14,F119='Drop down lists'!$D$15,F119='Drop down lists'!$D$16,F119='Drop down lists'!$D$17,F119='Drop down lists'!$D$18,F119='Drop down lists'!$D$19,F119='Drop down lists'!$D$20,F119='Drop down lists'!$D$21,F119='Drop down lists'!$D$22,F119='Drop down lists'!$D$23),0,1)</f>
        <v>0</v>
      </c>
      <c r="S119" s="336">
        <f>IF(ISNA(VLOOKUP(G119,'Drop down lists'!A:A,1,FALSE)),1,0)</f>
        <v>0</v>
      </c>
      <c r="T119" s="336">
        <f>IF(OR(I119='Drop down lists'!$H$12,I119='Drop down lists'!$H$13,I119='Drop down lists'!$H$14,I119='Drop down lists'!$H$15),0,1)</f>
        <v>0</v>
      </c>
    </row>
    <row r="120" spans="1:20" ht="20.149999999999999" customHeight="1">
      <c r="A120" s="14"/>
      <c r="B120" s="14"/>
      <c r="C120" s="14"/>
      <c r="D120" s="14"/>
      <c r="E120" s="16" t="s">
        <v>2289</v>
      </c>
      <c r="F120" s="16" t="s">
        <v>2289</v>
      </c>
      <c r="G120" s="16" t="s">
        <v>4506</v>
      </c>
      <c r="H120" s="14"/>
      <c r="I120" s="16" t="s">
        <v>2289</v>
      </c>
      <c r="J120" s="208"/>
      <c r="K120" s="17"/>
      <c r="P120" s="283">
        <f t="shared" si="1"/>
        <v>0</v>
      </c>
      <c r="Q120" s="336">
        <f>IF(OR(E120='Drop down lists'!$D$3,E120='Drop down lists'!$D$4,E120='Drop down lists'!$D$5,E120='Drop down lists'!$D$6,E120='Drop down lists'!$D$6,E120='Drop down lists'!$D$7,E120='Drop down lists'!$D$8,E120='Drop down lists'!$D$9),0,1)</f>
        <v>0</v>
      </c>
      <c r="R120" s="336">
        <f>IF(OR(F120='Drop down lists'!$D$12,F120='Drop down lists'!$D$13,F120='Drop down lists'!$D$14,F120='Drop down lists'!$D$15,F120='Drop down lists'!$D$16,F120='Drop down lists'!$D$17,F120='Drop down lists'!$D$18,F120='Drop down lists'!$D$19,F120='Drop down lists'!$D$20,F120='Drop down lists'!$D$21,F120='Drop down lists'!$D$22,F120='Drop down lists'!$D$23),0,1)</f>
        <v>0</v>
      </c>
      <c r="S120" s="336">
        <f>IF(ISNA(VLOOKUP(G120,'Drop down lists'!A:A,1,FALSE)),1,0)</f>
        <v>0</v>
      </c>
      <c r="T120" s="336">
        <f>IF(OR(I120='Drop down lists'!$H$12,I120='Drop down lists'!$H$13,I120='Drop down lists'!$H$14,I120='Drop down lists'!$H$15),0,1)</f>
        <v>0</v>
      </c>
    </row>
    <row r="121" spans="1:20" ht="20.149999999999999" customHeight="1">
      <c r="A121" s="14"/>
      <c r="B121" s="14"/>
      <c r="C121" s="14"/>
      <c r="D121" s="14"/>
      <c r="E121" s="16" t="s">
        <v>2289</v>
      </c>
      <c r="F121" s="16" t="s">
        <v>2289</v>
      </c>
      <c r="G121" s="16" t="s">
        <v>4506</v>
      </c>
      <c r="H121" s="14"/>
      <c r="I121" s="16" t="s">
        <v>2289</v>
      </c>
      <c r="J121" s="208"/>
      <c r="K121" s="17"/>
      <c r="P121" s="283">
        <f t="shared" si="1"/>
        <v>0</v>
      </c>
      <c r="Q121" s="336">
        <f>IF(OR(E121='Drop down lists'!$D$3,E121='Drop down lists'!$D$4,E121='Drop down lists'!$D$5,E121='Drop down lists'!$D$6,E121='Drop down lists'!$D$6,E121='Drop down lists'!$D$7,E121='Drop down lists'!$D$8,E121='Drop down lists'!$D$9),0,1)</f>
        <v>0</v>
      </c>
      <c r="R121" s="336">
        <f>IF(OR(F121='Drop down lists'!$D$12,F121='Drop down lists'!$D$13,F121='Drop down lists'!$D$14,F121='Drop down lists'!$D$15,F121='Drop down lists'!$D$16,F121='Drop down lists'!$D$17,F121='Drop down lists'!$D$18,F121='Drop down lists'!$D$19,F121='Drop down lists'!$D$20,F121='Drop down lists'!$D$21,F121='Drop down lists'!$D$22,F121='Drop down lists'!$D$23),0,1)</f>
        <v>0</v>
      </c>
      <c r="S121" s="336">
        <f>IF(ISNA(VLOOKUP(G121,'Drop down lists'!A:A,1,FALSE)),1,0)</f>
        <v>0</v>
      </c>
      <c r="T121" s="336">
        <f>IF(OR(I121='Drop down lists'!$H$12,I121='Drop down lists'!$H$13,I121='Drop down lists'!$H$14,I121='Drop down lists'!$H$15),0,1)</f>
        <v>0</v>
      </c>
    </row>
    <row r="122" spans="1:20" ht="20.149999999999999" customHeight="1">
      <c r="A122" s="14"/>
      <c r="B122" s="14"/>
      <c r="C122" s="14"/>
      <c r="D122" s="14"/>
      <c r="E122" s="16" t="s">
        <v>2289</v>
      </c>
      <c r="F122" s="16" t="s">
        <v>2289</v>
      </c>
      <c r="G122" s="16" t="s">
        <v>4506</v>
      </c>
      <c r="H122" s="14"/>
      <c r="I122" s="16" t="s">
        <v>2289</v>
      </c>
      <c r="J122" s="208"/>
      <c r="K122" s="17"/>
      <c r="P122" s="283">
        <f t="shared" si="1"/>
        <v>0</v>
      </c>
      <c r="Q122" s="336">
        <f>IF(OR(E122='Drop down lists'!$D$3,E122='Drop down lists'!$D$4,E122='Drop down lists'!$D$5,E122='Drop down lists'!$D$6,E122='Drop down lists'!$D$6,E122='Drop down lists'!$D$7,E122='Drop down lists'!$D$8,E122='Drop down lists'!$D$9),0,1)</f>
        <v>0</v>
      </c>
      <c r="R122" s="336">
        <f>IF(OR(F122='Drop down lists'!$D$12,F122='Drop down lists'!$D$13,F122='Drop down lists'!$D$14,F122='Drop down lists'!$D$15,F122='Drop down lists'!$D$16,F122='Drop down lists'!$D$17,F122='Drop down lists'!$D$18,F122='Drop down lists'!$D$19,F122='Drop down lists'!$D$20,F122='Drop down lists'!$D$21,F122='Drop down lists'!$D$22,F122='Drop down lists'!$D$23),0,1)</f>
        <v>0</v>
      </c>
      <c r="S122" s="336">
        <f>IF(ISNA(VLOOKUP(G122,'Drop down lists'!A:A,1,FALSE)),1,0)</f>
        <v>0</v>
      </c>
      <c r="T122" s="336">
        <f>IF(OR(I122='Drop down lists'!$H$12,I122='Drop down lists'!$H$13,I122='Drop down lists'!$H$14,I122='Drop down lists'!$H$15),0,1)</f>
        <v>0</v>
      </c>
    </row>
    <row r="123" spans="1:20" ht="20.149999999999999" customHeight="1">
      <c r="A123" s="14"/>
      <c r="B123" s="14"/>
      <c r="C123" s="14"/>
      <c r="D123" s="14"/>
      <c r="E123" s="16" t="s">
        <v>2289</v>
      </c>
      <c r="F123" s="16" t="s">
        <v>2289</v>
      </c>
      <c r="G123" s="16" t="s">
        <v>4506</v>
      </c>
      <c r="H123" s="14"/>
      <c r="I123" s="16" t="s">
        <v>2289</v>
      </c>
      <c r="J123" s="208"/>
      <c r="K123" s="17"/>
      <c r="P123" s="283">
        <f t="shared" si="1"/>
        <v>0</v>
      </c>
      <c r="Q123" s="336">
        <f>IF(OR(E123='Drop down lists'!$D$3,E123='Drop down lists'!$D$4,E123='Drop down lists'!$D$5,E123='Drop down lists'!$D$6,E123='Drop down lists'!$D$6,E123='Drop down lists'!$D$7,E123='Drop down lists'!$D$8,E123='Drop down lists'!$D$9),0,1)</f>
        <v>0</v>
      </c>
      <c r="R123" s="336">
        <f>IF(OR(F123='Drop down lists'!$D$12,F123='Drop down lists'!$D$13,F123='Drop down lists'!$D$14,F123='Drop down lists'!$D$15,F123='Drop down lists'!$D$16,F123='Drop down lists'!$D$17,F123='Drop down lists'!$D$18,F123='Drop down lists'!$D$19,F123='Drop down lists'!$D$20,F123='Drop down lists'!$D$21,F123='Drop down lists'!$D$22,F123='Drop down lists'!$D$23),0,1)</f>
        <v>0</v>
      </c>
      <c r="S123" s="336">
        <f>IF(ISNA(VLOOKUP(G123,'Drop down lists'!A:A,1,FALSE)),1,0)</f>
        <v>0</v>
      </c>
      <c r="T123" s="336">
        <f>IF(OR(I123='Drop down lists'!$H$12,I123='Drop down lists'!$H$13,I123='Drop down lists'!$H$14,I123='Drop down lists'!$H$15),0,1)</f>
        <v>0</v>
      </c>
    </row>
    <row r="124" spans="1:20" ht="20.149999999999999" customHeight="1">
      <c r="A124" s="14"/>
      <c r="B124" s="14"/>
      <c r="C124" s="14"/>
      <c r="D124" s="14"/>
      <c r="E124" s="16" t="s">
        <v>2289</v>
      </c>
      <c r="F124" s="16" t="s">
        <v>2289</v>
      </c>
      <c r="G124" s="16" t="s">
        <v>4506</v>
      </c>
      <c r="H124" s="14"/>
      <c r="I124" s="16" t="s">
        <v>2289</v>
      </c>
      <c r="J124" s="208"/>
      <c r="K124" s="17"/>
      <c r="P124" s="283">
        <f t="shared" si="1"/>
        <v>0</v>
      </c>
      <c r="Q124" s="336">
        <f>IF(OR(E124='Drop down lists'!$D$3,E124='Drop down lists'!$D$4,E124='Drop down lists'!$D$5,E124='Drop down lists'!$D$6,E124='Drop down lists'!$D$6,E124='Drop down lists'!$D$7,E124='Drop down lists'!$D$8,E124='Drop down lists'!$D$9),0,1)</f>
        <v>0</v>
      </c>
      <c r="R124" s="336">
        <f>IF(OR(F124='Drop down lists'!$D$12,F124='Drop down lists'!$D$13,F124='Drop down lists'!$D$14,F124='Drop down lists'!$D$15,F124='Drop down lists'!$D$16,F124='Drop down lists'!$D$17,F124='Drop down lists'!$D$18,F124='Drop down lists'!$D$19,F124='Drop down lists'!$D$20,F124='Drop down lists'!$D$21,F124='Drop down lists'!$D$22,F124='Drop down lists'!$D$23),0,1)</f>
        <v>0</v>
      </c>
      <c r="S124" s="336">
        <f>IF(ISNA(VLOOKUP(G124,'Drop down lists'!A:A,1,FALSE)),1,0)</f>
        <v>0</v>
      </c>
      <c r="T124" s="336">
        <f>IF(OR(I124='Drop down lists'!$H$12,I124='Drop down lists'!$H$13,I124='Drop down lists'!$H$14,I124='Drop down lists'!$H$15),0,1)</f>
        <v>0</v>
      </c>
    </row>
    <row r="125" spans="1:20" ht="20.149999999999999" customHeight="1">
      <c r="A125" s="14"/>
      <c r="B125" s="14"/>
      <c r="C125" s="14"/>
      <c r="D125" s="14"/>
      <c r="E125" s="16" t="s">
        <v>2289</v>
      </c>
      <c r="F125" s="16" t="s">
        <v>2289</v>
      </c>
      <c r="G125" s="16" t="s">
        <v>4506</v>
      </c>
      <c r="H125" s="14"/>
      <c r="I125" s="16" t="s">
        <v>2289</v>
      </c>
      <c r="J125" s="208"/>
      <c r="K125" s="17"/>
      <c r="P125" s="283">
        <f t="shared" si="1"/>
        <v>0</v>
      </c>
      <c r="Q125" s="336">
        <f>IF(OR(E125='Drop down lists'!$D$3,E125='Drop down lists'!$D$4,E125='Drop down lists'!$D$5,E125='Drop down lists'!$D$6,E125='Drop down lists'!$D$6,E125='Drop down lists'!$D$7,E125='Drop down lists'!$D$8,E125='Drop down lists'!$D$9),0,1)</f>
        <v>0</v>
      </c>
      <c r="R125" s="336">
        <f>IF(OR(F125='Drop down lists'!$D$12,F125='Drop down lists'!$D$13,F125='Drop down lists'!$D$14,F125='Drop down lists'!$D$15,F125='Drop down lists'!$D$16,F125='Drop down lists'!$D$17,F125='Drop down lists'!$D$18,F125='Drop down lists'!$D$19,F125='Drop down lists'!$D$20,F125='Drop down lists'!$D$21,F125='Drop down lists'!$D$22,F125='Drop down lists'!$D$23),0,1)</f>
        <v>0</v>
      </c>
      <c r="S125" s="336">
        <f>IF(ISNA(VLOOKUP(G125,'Drop down lists'!A:A,1,FALSE)),1,0)</f>
        <v>0</v>
      </c>
      <c r="T125" s="336">
        <f>IF(OR(I125='Drop down lists'!$H$12,I125='Drop down lists'!$H$13,I125='Drop down lists'!$H$14,I125='Drop down lists'!$H$15),0,1)</f>
        <v>0</v>
      </c>
    </row>
    <row r="126" spans="1:20" ht="20.149999999999999" customHeight="1">
      <c r="A126" s="14"/>
      <c r="B126" s="14"/>
      <c r="C126" s="14"/>
      <c r="D126" s="14"/>
      <c r="E126" s="16" t="s">
        <v>2289</v>
      </c>
      <c r="F126" s="16" t="s">
        <v>2289</v>
      </c>
      <c r="G126" s="16" t="s">
        <v>4506</v>
      </c>
      <c r="H126" s="14"/>
      <c r="I126" s="16" t="s">
        <v>2289</v>
      </c>
      <c r="J126" s="208"/>
      <c r="K126" s="17"/>
      <c r="P126" s="283">
        <f t="shared" si="1"/>
        <v>0</v>
      </c>
      <c r="Q126" s="336">
        <f>IF(OR(E126='Drop down lists'!$D$3,E126='Drop down lists'!$D$4,E126='Drop down lists'!$D$5,E126='Drop down lists'!$D$6,E126='Drop down lists'!$D$6,E126='Drop down lists'!$D$7,E126='Drop down lists'!$D$8,E126='Drop down lists'!$D$9),0,1)</f>
        <v>0</v>
      </c>
      <c r="R126" s="336">
        <f>IF(OR(F126='Drop down lists'!$D$12,F126='Drop down lists'!$D$13,F126='Drop down lists'!$D$14,F126='Drop down lists'!$D$15,F126='Drop down lists'!$D$16,F126='Drop down lists'!$D$17,F126='Drop down lists'!$D$18,F126='Drop down lists'!$D$19,F126='Drop down lists'!$D$20,F126='Drop down lists'!$D$21,F126='Drop down lists'!$D$22,F126='Drop down lists'!$D$23),0,1)</f>
        <v>0</v>
      </c>
      <c r="S126" s="336">
        <f>IF(ISNA(VLOOKUP(G126,'Drop down lists'!A:A,1,FALSE)),1,0)</f>
        <v>0</v>
      </c>
      <c r="T126" s="336">
        <f>IF(OR(I126='Drop down lists'!$H$12,I126='Drop down lists'!$H$13,I126='Drop down lists'!$H$14,I126='Drop down lists'!$H$15),0,1)</f>
        <v>0</v>
      </c>
    </row>
    <row r="127" spans="1:20" ht="20.149999999999999" customHeight="1">
      <c r="A127" s="14"/>
      <c r="B127" s="14"/>
      <c r="C127" s="14"/>
      <c r="D127" s="14"/>
      <c r="E127" s="16" t="s">
        <v>2289</v>
      </c>
      <c r="F127" s="16" t="s">
        <v>2289</v>
      </c>
      <c r="G127" s="16" t="s">
        <v>4506</v>
      </c>
      <c r="H127" s="14"/>
      <c r="I127" s="16" t="s">
        <v>2289</v>
      </c>
      <c r="J127" s="208"/>
      <c r="K127" s="17"/>
      <c r="P127" s="283">
        <f t="shared" si="1"/>
        <v>0</v>
      </c>
      <c r="Q127" s="336">
        <f>IF(OR(E127='Drop down lists'!$D$3,E127='Drop down lists'!$D$4,E127='Drop down lists'!$D$5,E127='Drop down lists'!$D$6,E127='Drop down lists'!$D$6,E127='Drop down lists'!$D$7,E127='Drop down lists'!$D$8,E127='Drop down lists'!$D$9),0,1)</f>
        <v>0</v>
      </c>
      <c r="R127" s="336">
        <f>IF(OR(F127='Drop down lists'!$D$12,F127='Drop down lists'!$D$13,F127='Drop down lists'!$D$14,F127='Drop down lists'!$D$15,F127='Drop down lists'!$D$16,F127='Drop down lists'!$D$17,F127='Drop down lists'!$D$18,F127='Drop down lists'!$D$19,F127='Drop down lists'!$D$20,F127='Drop down lists'!$D$21,F127='Drop down lists'!$D$22,F127='Drop down lists'!$D$23),0,1)</f>
        <v>0</v>
      </c>
      <c r="S127" s="336">
        <f>IF(ISNA(VLOOKUP(G127,'Drop down lists'!A:A,1,FALSE)),1,0)</f>
        <v>0</v>
      </c>
      <c r="T127" s="336">
        <f>IF(OR(I127='Drop down lists'!$H$12,I127='Drop down lists'!$H$13,I127='Drop down lists'!$H$14,I127='Drop down lists'!$H$15),0,1)</f>
        <v>0</v>
      </c>
    </row>
    <row r="128" spans="1:20" ht="20.149999999999999" customHeight="1">
      <c r="A128" s="14"/>
      <c r="B128" s="14"/>
      <c r="C128" s="14"/>
      <c r="D128" s="14"/>
      <c r="E128" s="16" t="s">
        <v>2289</v>
      </c>
      <c r="F128" s="16" t="s">
        <v>2289</v>
      </c>
      <c r="G128" s="16" t="s">
        <v>4506</v>
      </c>
      <c r="H128" s="14"/>
      <c r="I128" s="16" t="s">
        <v>2289</v>
      </c>
      <c r="J128" s="208"/>
      <c r="K128" s="17"/>
      <c r="P128" s="283">
        <f t="shared" si="1"/>
        <v>0</v>
      </c>
      <c r="Q128" s="336">
        <f>IF(OR(E128='Drop down lists'!$D$3,E128='Drop down lists'!$D$4,E128='Drop down lists'!$D$5,E128='Drop down lists'!$D$6,E128='Drop down lists'!$D$6,E128='Drop down lists'!$D$7,E128='Drop down lists'!$D$8,E128='Drop down lists'!$D$9),0,1)</f>
        <v>0</v>
      </c>
      <c r="R128" s="336">
        <f>IF(OR(F128='Drop down lists'!$D$12,F128='Drop down lists'!$D$13,F128='Drop down lists'!$D$14,F128='Drop down lists'!$D$15,F128='Drop down lists'!$D$16,F128='Drop down lists'!$D$17,F128='Drop down lists'!$D$18,F128='Drop down lists'!$D$19,F128='Drop down lists'!$D$20,F128='Drop down lists'!$D$21,F128='Drop down lists'!$D$22,F128='Drop down lists'!$D$23),0,1)</f>
        <v>0</v>
      </c>
      <c r="S128" s="336">
        <f>IF(ISNA(VLOOKUP(G128,'Drop down lists'!A:A,1,FALSE)),1,0)</f>
        <v>0</v>
      </c>
      <c r="T128" s="336">
        <f>IF(OR(I128='Drop down lists'!$H$12,I128='Drop down lists'!$H$13,I128='Drop down lists'!$H$14,I128='Drop down lists'!$H$15),0,1)</f>
        <v>0</v>
      </c>
    </row>
    <row r="129" spans="1:20" ht="20.149999999999999" customHeight="1">
      <c r="A129" s="14"/>
      <c r="B129" s="14"/>
      <c r="C129" s="14"/>
      <c r="D129" s="14"/>
      <c r="E129" s="16" t="s">
        <v>2289</v>
      </c>
      <c r="F129" s="16" t="s">
        <v>2289</v>
      </c>
      <c r="G129" s="16" t="s">
        <v>4506</v>
      </c>
      <c r="H129" s="14"/>
      <c r="I129" s="16" t="s">
        <v>2289</v>
      </c>
      <c r="J129" s="208"/>
      <c r="K129" s="17"/>
      <c r="P129" s="283">
        <f t="shared" si="1"/>
        <v>0</v>
      </c>
      <c r="Q129" s="336">
        <f>IF(OR(E129='Drop down lists'!$D$3,E129='Drop down lists'!$D$4,E129='Drop down lists'!$D$5,E129='Drop down lists'!$D$6,E129='Drop down lists'!$D$6,E129='Drop down lists'!$D$7,E129='Drop down lists'!$D$8,E129='Drop down lists'!$D$9),0,1)</f>
        <v>0</v>
      </c>
      <c r="R129" s="336">
        <f>IF(OR(F129='Drop down lists'!$D$12,F129='Drop down lists'!$D$13,F129='Drop down lists'!$D$14,F129='Drop down lists'!$D$15,F129='Drop down lists'!$D$16,F129='Drop down lists'!$D$17,F129='Drop down lists'!$D$18,F129='Drop down lists'!$D$19,F129='Drop down lists'!$D$20,F129='Drop down lists'!$D$21,F129='Drop down lists'!$D$22,F129='Drop down lists'!$D$23),0,1)</f>
        <v>0</v>
      </c>
      <c r="S129" s="336">
        <f>IF(ISNA(VLOOKUP(G129,'Drop down lists'!A:A,1,FALSE)),1,0)</f>
        <v>0</v>
      </c>
      <c r="T129" s="336">
        <f>IF(OR(I129='Drop down lists'!$H$12,I129='Drop down lists'!$H$13,I129='Drop down lists'!$H$14,I129='Drop down lists'!$H$15),0,1)</f>
        <v>0</v>
      </c>
    </row>
    <row r="130" spans="1:20" ht="20.149999999999999" customHeight="1">
      <c r="A130" s="14"/>
      <c r="B130" s="14"/>
      <c r="C130" s="14"/>
      <c r="D130" s="14"/>
      <c r="E130" s="16" t="s">
        <v>2289</v>
      </c>
      <c r="F130" s="16" t="s">
        <v>2289</v>
      </c>
      <c r="G130" s="16" t="s">
        <v>4506</v>
      </c>
      <c r="H130" s="14"/>
      <c r="I130" s="16" t="s">
        <v>2289</v>
      </c>
      <c r="J130" s="208"/>
      <c r="K130" s="17"/>
      <c r="P130" s="283">
        <f t="shared" si="1"/>
        <v>0</v>
      </c>
      <c r="Q130" s="336">
        <f>IF(OR(E130='Drop down lists'!$D$3,E130='Drop down lists'!$D$4,E130='Drop down lists'!$D$5,E130='Drop down lists'!$D$6,E130='Drop down lists'!$D$6,E130='Drop down lists'!$D$7,E130='Drop down lists'!$D$8,E130='Drop down lists'!$D$9),0,1)</f>
        <v>0</v>
      </c>
      <c r="R130" s="336">
        <f>IF(OR(F130='Drop down lists'!$D$12,F130='Drop down lists'!$D$13,F130='Drop down lists'!$D$14,F130='Drop down lists'!$D$15,F130='Drop down lists'!$D$16,F130='Drop down lists'!$D$17,F130='Drop down lists'!$D$18,F130='Drop down lists'!$D$19,F130='Drop down lists'!$D$20,F130='Drop down lists'!$D$21,F130='Drop down lists'!$D$22,F130='Drop down lists'!$D$23),0,1)</f>
        <v>0</v>
      </c>
      <c r="S130" s="336">
        <f>IF(ISNA(VLOOKUP(G130,'Drop down lists'!A:A,1,FALSE)),1,0)</f>
        <v>0</v>
      </c>
      <c r="T130" s="336">
        <f>IF(OR(I130='Drop down lists'!$H$12,I130='Drop down lists'!$H$13,I130='Drop down lists'!$H$14,I130='Drop down lists'!$H$15),0,1)</f>
        <v>0</v>
      </c>
    </row>
    <row r="131" spans="1:20" ht="20.149999999999999" customHeight="1">
      <c r="A131" s="14"/>
      <c r="B131" s="14"/>
      <c r="C131" s="14"/>
      <c r="D131" s="14"/>
      <c r="E131" s="16" t="s">
        <v>2289</v>
      </c>
      <c r="F131" s="16" t="s">
        <v>2289</v>
      </c>
      <c r="G131" s="16" t="s">
        <v>4506</v>
      </c>
      <c r="H131" s="14"/>
      <c r="I131" s="16" t="s">
        <v>2289</v>
      </c>
      <c r="J131" s="208"/>
      <c r="K131" s="17"/>
      <c r="P131" s="283">
        <f t="shared" si="1"/>
        <v>0</v>
      </c>
      <c r="Q131" s="336">
        <f>IF(OR(E131='Drop down lists'!$D$3,E131='Drop down lists'!$D$4,E131='Drop down lists'!$D$5,E131='Drop down lists'!$D$6,E131='Drop down lists'!$D$6,E131='Drop down lists'!$D$7,E131='Drop down lists'!$D$8,E131='Drop down lists'!$D$9),0,1)</f>
        <v>0</v>
      </c>
      <c r="R131" s="336">
        <f>IF(OR(F131='Drop down lists'!$D$12,F131='Drop down lists'!$D$13,F131='Drop down lists'!$D$14,F131='Drop down lists'!$D$15,F131='Drop down lists'!$D$16,F131='Drop down lists'!$D$17,F131='Drop down lists'!$D$18,F131='Drop down lists'!$D$19,F131='Drop down lists'!$D$20,F131='Drop down lists'!$D$21,F131='Drop down lists'!$D$22,F131='Drop down lists'!$D$23),0,1)</f>
        <v>0</v>
      </c>
      <c r="S131" s="336">
        <f>IF(ISNA(VLOOKUP(G131,'Drop down lists'!A:A,1,FALSE)),1,0)</f>
        <v>0</v>
      </c>
      <c r="T131" s="336">
        <f>IF(OR(I131='Drop down lists'!$H$12,I131='Drop down lists'!$H$13,I131='Drop down lists'!$H$14,I131='Drop down lists'!$H$15),0,1)</f>
        <v>0</v>
      </c>
    </row>
    <row r="132" spans="1:20" ht="20.149999999999999" customHeight="1">
      <c r="A132" s="14"/>
      <c r="B132" s="14"/>
      <c r="C132" s="14"/>
      <c r="D132" s="14"/>
      <c r="E132" s="16" t="s">
        <v>2289</v>
      </c>
      <c r="F132" s="16" t="s">
        <v>2289</v>
      </c>
      <c r="G132" s="16" t="s">
        <v>4506</v>
      </c>
      <c r="H132" s="14"/>
      <c r="I132" s="16" t="s">
        <v>2289</v>
      </c>
      <c r="J132" s="208"/>
      <c r="K132" s="17"/>
      <c r="P132" s="283">
        <f t="shared" si="1"/>
        <v>0</v>
      </c>
      <c r="Q132" s="336">
        <f>IF(OR(E132='Drop down lists'!$D$3,E132='Drop down lists'!$D$4,E132='Drop down lists'!$D$5,E132='Drop down lists'!$D$6,E132='Drop down lists'!$D$6,E132='Drop down lists'!$D$7,E132='Drop down lists'!$D$8,E132='Drop down lists'!$D$9),0,1)</f>
        <v>0</v>
      </c>
      <c r="R132" s="336">
        <f>IF(OR(F132='Drop down lists'!$D$12,F132='Drop down lists'!$D$13,F132='Drop down lists'!$D$14,F132='Drop down lists'!$D$15,F132='Drop down lists'!$D$16,F132='Drop down lists'!$D$17,F132='Drop down lists'!$D$18,F132='Drop down lists'!$D$19,F132='Drop down lists'!$D$20,F132='Drop down lists'!$D$21,F132='Drop down lists'!$D$22,F132='Drop down lists'!$D$23),0,1)</f>
        <v>0</v>
      </c>
      <c r="S132" s="336">
        <f>IF(ISNA(VLOOKUP(G132,'Drop down lists'!A:A,1,FALSE)),1,0)</f>
        <v>0</v>
      </c>
      <c r="T132" s="336">
        <f>IF(OR(I132='Drop down lists'!$H$12,I132='Drop down lists'!$H$13,I132='Drop down lists'!$H$14,I132='Drop down lists'!$H$15),0,1)</f>
        <v>0</v>
      </c>
    </row>
    <row r="133" spans="1:20" ht="20.149999999999999" customHeight="1">
      <c r="A133" s="14"/>
      <c r="B133" s="14"/>
      <c r="C133" s="14"/>
      <c r="D133" s="14"/>
      <c r="E133" s="16" t="s">
        <v>2289</v>
      </c>
      <c r="F133" s="16" t="s">
        <v>2289</v>
      </c>
      <c r="G133" s="16" t="s">
        <v>4506</v>
      </c>
      <c r="H133" s="14"/>
      <c r="I133" s="16" t="s">
        <v>2289</v>
      </c>
      <c r="J133" s="208"/>
      <c r="K133" s="17"/>
      <c r="P133" s="283">
        <f t="shared" si="1"/>
        <v>0</v>
      </c>
      <c r="Q133" s="336">
        <f>IF(OR(E133='Drop down lists'!$D$3,E133='Drop down lists'!$D$4,E133='Drop down lists'!$D$5,E133='Drop down lists'!$D$6,E133='Drop down lists'!$D$6,E133='Drop down lists'!$D$7,E133='Drop down lists'!$D$8,E133='Drop down lists'!$D$9),0,1)</f>
        <v>0</v>
      </c>
      <c r="R133" s="336">
        <f>IF(OR(F133='Drop down lists'!$D$12,F133='Drop down lists'!$D$13,F133='Drop down lists'!$D$14,F133='Drop down lists'!$D$15,F133='Drop down lists'!$D$16,F133='Drop down lists'!$D$17,F133='Drop down lists'!$D$18,F133='Drop down lists'!$D$19,F133='Drop down lists'!$D$20,F133='Drop down lists'!$D$21,F133='Drop down lists'!$D$22,F133='Drop down lists'!$D$23),0,1)</f>
        <v>0</v>
      </c>
      <c r="S133" s="336">
        <f>IF(ISNA(VLOOKUP(G133,'Drop down lists'!A:A,1,FALSE)),1,0)</f>
        <v>0</v>
      </c>
      <c r="T133" s="336">
        <f>IF(OR(I133='Drop down lists'!$H$12,I133='Drop down lists'!$H$13,I133='Drop down lists'!$H$14,I133='Drop down lists'!$H$15),0,1)</f>
        <v>0</v>
      </c>
    </row>
    <row r="134" spans="1:20" ht="20.149999999999999" customHeight="1">
      <c r="A134" s="14"/>
      <c r="B134" s="14"/>
      <c r="C134" s="14"/>
      <c r="D134" s="14"/>
      <c r="E134" s="16" t="s">
        <v>2289</v>
      </c>
      <c r="F134" s="16" t="s">
        <v>2289</v>
      </c>
      <c r="G134" s="16" t="s">
        <v>4506</v>
      </c>
      <c r="H134" s="14"/>
      <c r="I134" s="16" t="s">
        <v>2289</v>
      </c>
      <c r="J134" s="208"/>
      <c r="K134" s="17"/>
      <c r="P134" s="283">
        <f t="shared" si="1"/>
        <v>0</v>
      </c>
      <c r="Q134" s="336">
        <f>IF(OR(E134='Drop down lists'!$D$3,E134='Drop down lists'!$D$4,E134='Drop down lists'!$D$5,E134='Drop down lists'!$D$6,E134='Drop down lists'!$D$6,E134='Drop down lists'!$D$7,E134='Drop down lists'!$D$8,E134='Drop down lists'!$D$9),0,1)</f>
        <v>0</v>
      </c>
      <c r="R134" s="336">
        <f>IF(OR(F134='Drop down lists'!$D$12,F134='Drop down lists'!$D$13,F134='Drop down lists'!$D$14,F134='Drop down lists'!$D$15,F134='Drop down lists'!$D$16,F134='Drop down lists'!$D$17,F134='Drop down lists'!$D$18,F134='Drop down lists'!$D$19,F134='Drop down lists'!$D$20,F134='Drop down lists'!$D$21,F134='Drop down lists'!$D$22,F134='Drop down lists'!$D$23),0,1)</f>
        <v>0</v>
      </c>
      <c r="S134" s="336">
        <f>IF(ISNA(VLOOKUP(G134,'Drop down lists'!A:A,1,FALSE)),1,0)</f>
        <v>0</v>
      </c>
      <c r="T134" s="336">
        <f>IF(OR(I134='Drop down lists'!$H$12,I134='Drop down lists'!$H$13,I134='Drop down lists'!$H$14,I134='Drop down lists'!$H$15),0,1)</f>
        <v>0</v>
      </c>
    </row>
    <row r="135" spans="1:20" ht="20.149999999999999" customHeight="1">
      <c r="A135" s="14"/>
      <c r="B135" s="14"/>
      <c r="C135" s="14"/>
      <c r="D135" s="14"/>
      <c r="E135" s="16" t="s">
        <v>2289</v>
      </c>
      <c r="F135" s="16" t="s">
        <v>2289</v>
      </c>
      <c r="G135" s="16" t="s">
        <v>4506</v>
      </c>
      <c r="H135" s="14"/>
      <c r="I135" s="16" t="s">
        <v>2289</v>
      </c>
      <c r="J135" s="208"/>
      <c r="K135" s="17"/>
      <c r="P135" s="283">
        <f t="shared" si="1"/>
        <v>0</v>
      </c>
      <c r="Q135" s="336">
        <f>IF(OR(E135='Drop down lists'!$D$3,E135='Drop down lists'!$D$4,E135='Drop down lists'!$D$5,E135='Drop down lists'!$D$6,E135='Drop down lists'!$D$6,E135='Drop down lists'!$D$7,E135='Drop down lists'!$D$8,E135='Drop down lists'!$D$9),0,1)</f>
        <v>0</v>
      </c>
      <c r="R135" s="336">
        <f>IF(OR(F135='Drop down lists'!$D$12,F135='Drop down lists'!$D$13,F135='Drop down lists'!$D$14,F135='Drop down lists'!$D$15,F135='Drop down lists'!$D$16,F135='Drop down lists'!$D$17,F135='Drop down lists'!$D$18,F135='Drop down lists'!$D$19,F135='Drop down lists'!$D$20,F135='Drop down lists'!$D$21,F135='Drop down lists'!$D$22,F135='Drop down lists'!$D$23),0,1)</f>
        <v>0</v>
      </c>
      <c r="S135" s="336">
        <f>IF(ISNA(VLOOKUP(G135,'Drop down lists'!A:A,1,FALSE)),1,0)</f>
        <v>0</v>
      </c>
      <c r="T135" s="336">
        <f>IF(OR(I135='Drop down lists'!$H$12,I135='Drop down lists'!$H$13,I135='Drop down lists'!$H$14,I135='Drop down lists'!$H$15),0,1)</f>
        <v>0</v>
      </c>
    </row>
    <row r="136" spans="1:20" ht="20.149999999999999" customHeight="1">
      <c r="A136" s="14"/>
      <c r="B136" s="14"/>
      <c r="C136" s="14"/>
      <c r="D136" s="14"/>
      <c r="E136" s="16" t="s">
        <v>2289</v>
      </c>
      <c r="F136" s="16" t="s">
        <v>2289</v>
      </c>
      <c r="G136" s="16" t="s">
        <v>4506</v>
      </c>
      <c r="H136" s="14"/>
      <c r="I136" s="16" t="s">
        <v>2289</v>
      </c>
      <c r="J136" s="208"/>
      <c r="K136" s="17"/>
      <c r="P136" s="283">
        <f t="shared" si="1"/>
        <v>0</v>
      </c>
      <c r="Q136" s="336">
        <f>IF(OR(E136='Drop down lists'!$D$3,E136='Drop down lists'!$D$4,E136='Drop down lists'!$D$5,E136='Drop down lists'!$D$6,E136='Drop down lists'!$D$6,E136='Drop down lists'!$D$7,E136='Drop down lists'!$D$8,E136='Drop down lists'!$D$9),0,1)</f>
        <v>0</v>
      </c>
      <c r="R136" s="336">
        <f>IF(OR(F136='Drop down lists'!$D$12,F136='Drop down lists'!$D$13,F136='Drop down lists'!$D$14,F136='Drop down lists'!$D$15,F136='Drop down lists'!$D$16,F136='Drop down lists'!$D$17,F136='Drop down lists'!$D$18,F136='Drop down lists'!$D$19,F136='Drop down lists'!$D$20,F136='Drop down lists'!$D$21,F136='Drop down lists'!$D$22,F136='Drop down lists'!$D$23),0,1)</f>
        <v>0</v>
      </c>
      <c r="S136" s="336">
        <f>IF(ISNA(VLOOKUP(G136,'Drop down lists'!A:A,1,FALSE)),1,0)</f>
        <v>0</v>
      </c>
      <c r="T136" s="336">
        <f>IF(OR(I136='Drop down lists'!$H$12,I136='Drop down lists'!$H$13,I136='Drop down lists'!$H$14,I136='Drop down lists'!$H$15),0,1)</f>
        <v>0</v>
      </c>
    </row>
    <row r="137" spans="1:20" ht="20.149999999999999" customHeight="1">
      <c r="A137" s="14"/>
      <c r="B137" s="14"/>
      <c r="C137" s="14"/>
      <c r="D137" s="14"/>
      <c r="E137" s="16" t="s">
        <v>2289</v>
      </c>
      <c r="F137" s="16" t="s">
        <v>2289</v>
      </c>
      <c r="G137" s="16" t="s">
        <v>4506</v>
      </c>
      <c r="H137" s="14"/>
      <c r="I137" s="16" t="s">
        <v>2289</v>
      </c>
      <c r="J137" s="208"/>
      <c r="K137" s="17"/>
      <c r="P137" s="283">
        <f t="shared" si="1"/>
        <v>0</v>
      </c>
      <c r="Q137" s="336">
        <f>IF(OR(E137='Drop down lists'!$D$3,E137='Drop down lists'!$D$4,E137='Drop down lists'!$D$5,E137='Drop down lists'!$D$6,E137='Drop down lists'!$D$6,E137='Drop down lists'!$D$7,E137='Drop down lists'!$D$8,E137='Drop down lists'!$D$9),0,1)</f>
        <v>0</v>
      </c>
      <c r="R137" s="336">
        <f>IF(OR(F137='Drop down lists'!$D$12,F137='Drop down lists'!$D$13,F137='Drop down lists'!$D$14,F137='Drop down lists'!$D$15,F137='Drop down lists'!$D$16,F137='Drop down lists'!$D$17,F137='Drop down lists'!$D$18,F137='Drop down lists'!$D$19,F137='Drop down lists'!$D$20,F137='Drop down lists'!$D$21,F137='Drop down lists'!$D$22,F137='Drop down lists'!$D$23),0,1)</f>
        <v>0</v>
      </c>
      <c r="S137" s="336">
        <f>IF(ISNA(VLOOKUP(G137,'Drop down lists'!A:A,1,FALSE)),1,0)</f>
        <v>0</v>
      </c>
      <c r="T137" s="336">
        <f>IF(OR(I137='Drop down lists'!$H$12,I137='Drop down lists'!$H$13,I137='Drop down lists'!$H$14,I137='Drop down lists'!$H$15),0,1)</f>
        <v>0</v>
      </c>
    </row>
    <row r="138" spans="1:20" ht="20.149999999999999" customHeight="1">
      <c r="A138" s="14"/>
      <c r="B138" s="14"/>
      <c r="C138" s="14"/>
      <c r="D138" s="14"/>
      <c r="E138" s="16" t="s">
        <v>2289</v>
      </c>
      <c r="F138" s="16" t="s">
        <v>2289</v>
      </c>
      <c r="G138" s="16" t="s">
        <v>4506</v>
      </c>
      <c r="H138" s="14"/>
      <c r="I138" s="16" t="s">
        <v>2289</v>
      </c>
      <c r="J138" s="208"/>
      <c r="K138" s="17"/>
      <c r="P138" s="283">
        <f t="shared" si="1"/>
        <v>0</v>
      </c>
      <c r="Q138" s="336">
        <f>IF(OR(E138='Drop down lists'!$D$3,E138='Drop down lists'!$D$4,E138='Drop down lists'!$D$5,E138='Drop down lists'!$D$6,E138='Drop down lists'!$D$6,E138='Drop down lists'!$D$7,E138='Drop down lists'!$D$8,E138='Drop down lists'!$D$9),0,1)</f>
        <v>0</v>
      </c>
      <c r="R138" s="336">
        <f>IF(OR(F138='Drop down lists'!$D$12,F138='Drop down lists'!$D$13,F138='Drop down lists'!$D$14,F138='Drop down lists'!$D$15,F138='Drop down lists'!$D$16,F138='Drop down lists'!$D$17,F138='Drop down lists'!$D$18,F138='Drop down lists'!$D$19,F138='Drop down lists'!$D$20,F138='Drop down lists'!$D$21,F138='Drop down lists'!$D$22,F138='Drop down lists'!$D$23),0,1)</f>
        <v>0</v>
      </c>
      <c r="S138" s="336">
        <f>IF(ISNA(VLOOKUP(G138,'Drop down lists'!A:A,1,FALSE)),1,0)</f>
        <v>0</v>
      </c>
      <c r="T138" s="336">
        <f>IF(OR(I138='Drop down lists'!$H$12,I138='Drop down lists'!$H$13,I138='Drop down lists'!$H$14,I138='Drop down lists'!$H$15),0,1)</f>
        <v>0</v>
      </c>
    </row>
    <row r="139" spans="1:20" ht="20.149999999999999" customHeight="1">
      <c r="A139" s="14"/>
      <c r="B139" s="14"/>
      <c r="C139" s="14"/>
      <c r="D139" s="14"/>
      <c r="E139" s="16" t="s">
        <v>2289</v>
      </c>
      <c r="F139" s="16" t="s">
        <v>2289</v>
      </c>
      <c r="G139" s="16" t="s">
        <v>4506</v>
      </c>
      <c r="H139" s="14"/>
      <c r="I139" s="16" t="s">
        <v>2289</v>
      </c>
      <c r="J139" s="208"/>
      <c r="K139" s="17"/>
      <c r="P139" s="283">
        <f t="shared" si="1"/>
        <v>0</v>
      </c>
      <c r="Q139" s="336">
        <f>IF(OR(E139='Drop down lists'!$D$3,E139='Drop down lists'!$D$4,E139='Drop down lists'!$D$5,E139='Drop down lists'!$D$6,E139='Drop down lists'!$D$6,E139='Drop down lists'!$D$7,E139='Drop down lists'!$D$8,E139='Drop down lists'!$D$9),0,1)</f>
        <v>0</v>
      </c>
      <c r="R139" s="336">
        <f>IF(OR(F139='Drop down lists'!$D$12,F139='Drop down lists'!$D$13,F139='Drop down lists'!$D$14,F139='Drop down lists'!$D$15,F139='Drop down lists'!$D$16,F139='Drop down lists'!$D$17,F139='Drop down lists'!$D$18,F139='Drop down lists'!$D$19,F139='Drop down lists'!$D$20,F139='Drop down lists'!$D$21,F139='Drop down lists'!$D$22,F139='Drop down lists'!$D$23),0,1)</f>
        <v>0</v>
      </c>
      <c r="S139" s="336">
        <f>IF(ISNA(VLOOKUP(G139,'Drop down lists'!A:A,1,FALSE)),1,0)</f>
        <v>0</v>
      </c>
      <c r="T139" s="336">
        <f>IF(OR(I139='Drop down lists'!$H$12,I139='Drop down lists'!$H$13,I139='Drop down lists'!$H$14,I139='Drop down lists'!$H$15),0,1)</f>
        <v>0</v>
      </c>
    </row>
    <row r="140" spans="1:20" ht="20.149999999999999" customHeight="1">
      <c r="A140" s="14"/>
      <c r="B140" s="14"/>
      <c r="C140" s="14"/>
      <c r="D140" s="14"/>
      <c r="E140" s="16" t="s">
        <v>2289</v>
      </c>
      <c r="F140" s="16" t="s">
        <v>2289</v>
      </c>
      <c r="G140" s="16" t="s">
        <v>4506</v>
      </c>
      <c r="H140" s="14"/>
      <c r="I140" s="16" t="s">
        <v>2289</v>
      </c>
      <c r="J140" s="208"/>
      <c r="K140" s="17"/>
      <c r="P140" s="283">
        <f t="shared" si="1"/>
        <v>0</v>
      </c>
      <c r="Q140" s="336">
        <f>IF(OR(E140='Drop down lists'!$D$3,E140='Drop down lists'!$D$4,E140='Drop down lists'!$D$5,E140='Drop down lists'!$D$6,E140='Drop down lists'!$D$6,E140='Drop down lists'!$D$7,E140='Drop down lists'!$D$8,E140='Drop down lists'!$D$9),0,1)</f>
        <v>0</v>
      </c>
      <c r="R140" s="336">
        <f>IF(OR(F140='Drop down lists'!$D$12,F140='Drop down lists'!$D$13,F140='Drop down lists'!$D$14,F140='Drop down lists'!$D$15,F140='Drop down lists'!$D$16,F140='Drop down lists'!$D$17,F140='Drop down lists'!$D$18,F140='Drop down lists'!$D$19,F140='Drop down lists'!$D$20,F140='Drop down lists'!$D$21,F140='Drop down lists'!$D$22,F140='Drop down lists'!$D$23),0,1)</f>
        <v>0</v>
      </c>
      <c r="S140" s="336">
        <f>IF(ISNA(VLOOKUP(G140,'Drop down lists'!A:A,1,FALSE)),1,0)</f>
        <v>0</v>
      </c>
      <c r="T140" s="336">
        <f>IF(OR(I140='Drop down lists'!$H$12,I140='Drop down lists'!$H$13,I140='Drop down lists'!$H$14,I140='Drop down lists'!$H$15),0,1)</f>
        <v>0</v>
      </c>
    </row>
    <row r="141" spans="1:20" ht="20.149999999999999" customHeight="1">
      <c r="A141" s="14"/>
      <c r="B141" s="14"/>
      <c r="C141" s="14"/>
      <c r="D141" s="14"/>
      <c r="E141" s="16" t="s">
        <v>2289</v>
      </c>
      <c r="F141" s="16" t="s">
        <v>2289</v>
      </c>
      <c r="G141" s="16" t="s">
        <v>4506</v>
      </c>
      <c r="H141" s="14"/>
      <c r="I141" s="16" t="s">
        <v>2289</v>
      </c>
      <c r="J141" s="208"/>
      <c r="K141" s="17"/>
      <c r="P141" s="283">
        <f t="shared" ref="P141:P204" si="2">IF(OR(ISNUMBER(J141),ISBLANK(J141)),0,1)</f>
        <v>0</v>
      </c>
      <c r="Q141" s="336">
        <f>IF(OR(E141='Drop down lists'!$D$3,E141='Drop down lists'!$D$4,E141='Drop down lists'!$D$5,E141='Drop down lists'!$D$6,E141='Drop down lists'!$D$6,E141='Drop down lists'!$D$7,E141='Drop down lists'!$D$8,E141='Drop down lists'!$D$9),0,1)</f>
        <v>0</v>
      </c>
      <c r="R141" s="336">
        <f>IF(OR(F141='Drop down lists'!$D$12,F141='Drop down lists'!$D$13,F141='Drop down lists'!$D$14,F141='Drop down lists'!$D$15,F141='Drop down lists'!$D$16,F141='Drop down lists'!$D$17,F141='Drop down lists'!$D$18,F141='Drop down lists'!$D$19,F141='Drop down lists'!$D$20,F141='Drop down lists'!$D$21,F141='Drop down lists'!$D$22,F141='Drop down lists'!$D$23),0,1)</f>
        <v>0</v>
      </c>
      <c r="S141" s="336">
        <f>IF(ISNA(VLOOKUP(G141,'Drop down lists'!A:A,1,FALSE)),1,0)</f>
        <v>0</v>
      </c>
      <c r="T141" s="336">
        <f>IF(OR(I141='Drop down lists'!$H$12,I141='Drop down lists'!$H$13,I141='Drop down lists'!$H$14,I141='Drop down lists'!$H$15),0,1)</f>
        <v>0</v>
      </c>
    </row>
    <row r="142" spans="1:20" ht="20.149999999999999" customHeight="1">
      <c r="A142" s="14"/>
      <c r="B142" s="14"/>
      <c r="C142" s="14"/>
      <c r="D142" s="14"/>
      <c r="E142" s="16" t="s">
        <v>2289</v>
      </c>
      <c r="F142" s="16" t="s">
        <v>2289</v>
      </c>
      <c r="G142" s="16" t="s">
        <v>4506</v>
      </c>
      <c r="H142" s="14"/>
      <c r="I142" s="16" t="s">
        <v>2289</v>
      </c>
      <c r="J142" s="208"/>
      <c r="K142" s="17"/>
      <c r="P142" s="283">
        <f t="shared" si="2"/>
        <v>0</v>
      </c>
      <c r="Q142" s="336">
        <f>IF(OR(E142='Drop down lists'!$D$3,E142='Drop down lists'!$D$4,E142='Drop down lists'!$D$5,E142='Drop down lists'!$D$6,E142='Drop down lists'!$D$6,E142='Drop down lists'!$D$7,E142='Drop down lists'!$D$8,E142='Drop down lists'!$D$9),0,1)</f>
        <v>0</v>
      </c>
      <c r="R142" s="336">
        <f>IF(OR(F142='Drop down lists'!$D$12,F142='Drop down lists'!$D$13,F142='Drop down lists'!$D$14,F142='Drop down lists'!$D$15,F142='Drop down lists'!$D$16,F142='Drop down lists'!$D$17,F142='Drop down lists'!$D$18,F142='Drop down lists'!$D$19,F142='Drop down lists'!$D$20,F142='Drop down lists'!$D$21,F142='Drop down lists'!$D$22,F142='Drop down lists'!$D$23),0,1)</f>
        <v>0</v>
      </c>
      <c r="S142" s="336">
        <f>IF(ISNA(VLOOKUP(G142,'Drop down lists'!A:A,1,FALSE)),1,0)</f>
        <v>0</v>
      </c>
      <c r="T142" s="336">
        <f>IF(OR(I142='Drop down lists'!$H$12,I142='Drop down lists'!$H$13,I142='Drop down lists'!$H$14,I142='Drop down lists'!$H$15),0,1)</f>
        <v>0</v>
      </c>
    </row>
    <row r="143" spans="1:20" ht="20.149999999999999" customHeight="1">
      <c r="A143" s="14"/>
      <c r="B143" s="14"/>
      <c r="C143" s="14"/>
      <c r="D143" s="14"/>
      <c r="E143" s="16" t="s">
        <v>2289</v>
      </c>
      <c r="F143" s="16" t="s">
        <v>2289</v>
      </c>
      <c r="G143" s="16" t="s">
        <v>4506</v>
      </c>
      <c r="H143" s="14"/>
      <c r="I143" s="16" t="s">
        <v>2289</v>
      </c>
      <c r="J143" s="208"/>
      <c r="K143" s="17"/>
      <c r="P143" s="283">
        <f t="shared" si="2"/>
        <v>0</v>
      </c>
      <c r="Q143" s="336">
        <f>IF(OR(E143='Drop down lists'!$D$3,E143='Drop down lists'!$D$4,E143='Drop down lists'!$D$5,E143='Drop down lists'!$D$6,E143='Drop down lists'!$D$6,E143='Drop down lists'!$D$7,E143='Drop down lists'!$D$8,E143='Drop down lists'!$D$9),0,1)</f>
        <v>0</v>
      </c>
      <c r="R143" s="336">
        <f>IF(OR(F143='Drop down lists'!$D$12,F143='Drop down lists'!$D$13,F143='Drop down lists'!$D$14,F143='Drop down lists'!$D$15,F143='Drop down lists'!$D$16,F143='Drop down lists'!$D$17,F143='Drop down lists'!$D$18,F143='Drop down lists'!$D$19,F143='Drop down lists'!$D$20,F143='Drop down lists'!$D$21,F143='Drop down lists'!$D$22,F143='Drop down lists'!$D$23),0,1)</f>
        <v>0</v>
      </c>
      <c r="S143" s="336">
        <f>IF(ISNA(VLOOKUP(G143,'Drop down lists'!A:A,1,FALSE)),1,0)</f>
        <v>0</v>
      </c>
      <c r="T143" s="336">
        <f>IF(OR(I143='Drop down lists'!$H$12,I143='Drop down lists'!$H$13,I143='Drop down lists'!$H$14,I143='Drop down lists'!$H$15),0,1)</f>
        <v>0</v>
      </c>
    </row>
    <row r="144" spans="1:20" ht="20.149999999999999" customHeight="1">
      <c r="A144" s="14"/>
      <c r="B144" s="14"/>
      <c r="C144" s="14"/>
      <c r="D144" s="14"/>
      <c r="E144" s="16" t="s">
        <v>2289</v>
      </c>
      <c r="F144" s="16" t="s">
        <v>2289</v>
      </c>
      <c r="G144" s="16" t="s">
        <v>4506</v>
      </c>
      <c r="H144" s="14"/>
      <c r="I144" s="16" t="s">
        <v>2289</v>
      </c>
      <c r="J144" s="208"/>
      <c r="K144" s="17"/>
      <c r="P144" s="283">
        <f t="shared" si="2"/>
        <v>0</v>
      </c>
      <c r="Q144" s="336">
        <f>IF(OR(E144='Drop down lists'!$D$3,E144='Drop down lists'!$D$4,E144='Drop down lists'!$D$5,E144='Drop down lists'!$D$6,E144='Drop down lists'!$D$6,E144='Drop down lists'!$D$7,E144='Drop down lists'!$D$8,E144='Drop down lists'!$D$9),0,1)</f>
        <v>0</v>
      </c>
      <c r="R144" s="336">
        <f>IF(OR(F144='Drop down lists'!$D$12,F144='Drop down lists'!$D$13,F144='Drop down lists'!$D$14,F144='Drop down lists'!$D$15,F144='Drop down lists'!$D$16,F144='Drop down lists'!$D$17,F144='Drop down lists'!$D$18,F144='Drop down lists'!$D$19,F144='Drop down lists'!$D$20,F144='Drop down lists'!$D$21,F144='Drop down lists'!$D$22,F144='Drop down lists'!$D$23),0,1)</f>
        <v>0</v>
      </c>
      <c r="S144" s="336">
        <f>IF(ISNA(VLOOKUP(G144,'Drop down lists'!A:A,1,FALSE)),1,0)</f>
        <v>0</v>
      </c>
      <c r="T144" s="336">
        <f>IF(OR(I144='Drop down lists'!$H$12,I144='Drop down lists'!$H$13,I144='Drop down lists'!$H$14,I144='Drop down lists'!$H$15),0,1)</f>
        <v>0</v>
      </c>
    </row>
    <row r="145" spans="1:20" ht="20.149999999999999" customHeight="1">
      <c r="A145" s="14"/>
      <c r="B145" s="14"/>
      <c r="C145" s="14"/>
      <c r="D145" s="14"/>
      <c r="E145" s="16" t="s">
        <v>2289</v>
      </c>
      <c r="F145" s="16" t="s">
        <v>2289</v>
      </c>
      <c r="G145" s="16" t="s">
        <v>4506</v>
      </c>
      <c r="H145" s="14"/>
      <c r="I145" s="16" t="s">
        <v>2289</v>
      </c>
      <c r="J145" s="208"/>
      <c r="K145" s="17"/>
      <c r="P145" s="283">
        <f t="shared" si="2"/>
        <v>0</v>
      </c>
      <c r="Q145" s="336">
        <f>IF(OR(E145='Drop down lists'!$D$3,E145='Drop down lists'!$D$4,E145='Drop down lists'!$D$5,E145='Drop down lists'!$D$6,E145='Drop down lists'!$D$6,E145='Drop down lists'!$D$7,E145='Drop down lists'!$D$8,E145='Drop down lists'!$D$9),0,1)</f>
        <v>0</v>
      </c>
      <c r="R145" s="336">
        <f>IF(OR(F145='Drop down lists'!$D$12,F145='Drop down lists'!$D$13,F145='Drop down lists'!$D$14,F145='Drop down lists'!$D$15,F145='Drop down lists'!$D$16,F145='Drop down lists'!$D$17,F145='Drop down lists'!$D$18,F145='Drop down lists'!$D$19,F145='Drop down lists'!$D$20,F145='Drop down lists'!$D$21,F145='Drop down lists'!$D$22,F145='Drop down lists'!$D$23),0,1)</f>
        <v>0</v>
      </c>
      <c r="S145" s="336">
        <f>IF(ISNA(VLOOKUP(G145,'Drop down lists'!A:A,1,FALSE)),1,0)</f>
        <v>0</v>
      </c>
      <c r="T145" s="336">
        <f>IF(OR(I145='Drop down lists'!$H$12,I145='Drop down lists'!$H$13,I145='Drop down lists'!$H$14,I145='Drop down lists'!$H$15),0,1)</f>
        <v>0</v>
      </c>
    </row>
    <row r="146" spans="1:20" ht="20.149999999999999" customHeight="1">
      <c r="A146" s="14"/>
      <c r="B146" s="14"/>
      <c r="C146" s="14"/>
      <c r="D146" s="14"/>
      <c r="E146" s="16" t="s">
        <v>2289</v>
      </c>
      <c r="F146" s="16" t="s">
        <v>2289</v>
      </c>
      <c r="G146" s="16" t="s">
        <v>4506</v>
      </c>
      <c r="H146" s="14"/>
      <c r="I146" s="16" t="s">
        <v>2289</v>
      </c>
      <c r="J146" s="208"/>
      <c r="K146" s="17"/>
      <c r="P146" s="283">
        <f t="shared" si="2"/>
        <v>0</v>
      </c>
      <c r="Q146" s="336">
        <f>IF(OR(E146='Drop down lists'!$D$3,E146='Drop down lists'!$D$4,E146='Drop down lists'!$D$5,E146='Drop down lists'!$D$6,E146='Drop down lists'!$D$6,E146='Drop down lists'!$D$7,E146='Drop down lists'!$D$8,E146='Drop down lists'!$D$9),0,1)</f>
        <v>0</v>
      </c>
      <c r="R146" s="336">
        <f>IF(OR(F146='Drop down lists'!$D$12,F146='Drop down lists'!$D$13,F146='Drop down lists'!$D$14,F146='Drop down lists'!$D$15,F146='Drop down lists'!$D$16,F146='Drop down lists'!$D$17,F146='Drop down lists'!$D$18,F146='Drop down lists'!$D$19,F146='Drop down lists'!$D$20,F146='Drop down lists'!$D$21,F146='Drop down lists'!$D$22,F146='Drop down lists'!$D$23),0,1)</f>
        <v>0</v>
      </c>
      <c r="S146" s="336">
        <f>IF(ISNA(VLOOKUP(G146,'Drop down lists'!A:A,1,FALSE)),1,0)</f>
        <v>0</v>
      </c>
      <c r="T146" s="336">
        <f>IF(OR(I146='Drop down lists'!$H$12,I146='Drop down lists'!$H$13,I146='Drop down lists'!$H$14,I146='Drop down lists'!$H$15),0,1)</f>
        <v>0</v>
      </c>
    </row>
    <row r="147" spans="1:20" ht="20.149999999999999" customHeight="1">
      <c r="A147" s="14"/>
      <c r="B147" s="14"/>
      <c r="C147" s="14"/>
      <c r="D147" s="14"/>
      <c r="E147" s="16" t="s">
        <v>2289</v>
      </c>
      <c r="F147" s="16" t="s">
        <v>2289</v>
      </c>
      <c r="G147" s="16" t="s">
        <v>4506</v>
      </c>
      <c r="H147" s="14"/>
      <c r="I147" s="16" t="s">
        <v>2289</v>
      </c>
      <c r="J147" s="208"/>
      <c r="K147" s="17"/>
      <c r="P147" s="283">
        <f t="shared" si="2"/>
        <v>0</v>
      </c>
      <c r="Q147" s="336">
        <f>IF(OR(E147='Drop down lists'!$D$3,E147='Drop down lists'!$D$4,E147='Drop down lists'!$D$5,E147='Drop down lists'!$D$6,E147='Drop down lists'!$D$6,E147='Drop down lists'!$D$7,E147='Drop down lists'!$D$8,E147='Drop down lists'!$D$9),0,1)</f>
        <v>0</v>
      </c>
      <c r="R147" s="336">
        <f>IF(OR(F147='Drop down lists'!$D$12,F147='Drop down lists'!$D$13,F147='Drop down lists'!$D$14,F147='Drop down lists'!$D$15,F147='Drop down lists'!$D$16,F147='Drop down lists'!$D$17,F147='Drop down lists'!$D$18,F147='Drop down lists'!$D$19,F147='Drop down lists'!$D$20,F147='Drop down lists'!$D$21,F147='Drop down lists'!$D$22,F147='Drop down lists'!$D$23),0,1)</f>
        <v>0</v>
      </c>
      <c r="S147" s="336">
        <f>IF(ISNA(VLOOKUP(G147,'Drop down lists'!A:A,1,FALSE)),1,0)</f>
        <v>0</v>
      </c>
      <c r="T147" s="336">
        <f>IF(OR(I147='Drop down lists'!$H$12,I147='Drop down lists'!$H$13,I147='Drop down lists'!$H$14,I147='Drop down lists'!$H$15),0,1)</f>
        <v>0</v>
      </c>
    </row>
    <row r="148" spans="1:20" ht="20.149999999999999" customHeight="1">
      <c r="A148" s="14"/>
      <c r="B148" s="14"/>
      <c r="C148" s="14"/>
      <c r="D148" s="14"/>
      <c r="E148" s="16" t="s">
        <v>2289</v>
      </c>
      <c r="F148" s="16" t="s">
        <v>2289</v>
      </c>
      <c r="G148" s="16" t="s">
        <v>4506</v>
      </c>
      <c r="H148" s="14"/>
      <c r="I148" s="16" t="s">
        <v>2289</v>
      </c>
      <c r="J148" s="208"/>
      <c r="K148" s="17"/>
      <c r="P148" s="283">
        <f t="shared" si="2"/>
        <v>0</v>
      </c>
      <c r="Q148" s="336">
        <f>IF(OR(E148='Drop down lists'!$D$3,E148='Drop down lists'!$D$4,E148='Drop down lists'!$D$5,E148='Drop down lists'!$D$6,E148='Drop down lists'!$D$6,E148='Drop down lists'!$D$7,E148='Drop down lists'!$D$8,E148='Drop down lists'!$D$9),0,1)</f>
        <v>0</v>
      </c>
      <c r="R148" s="336">
        <f>IF(OR(F148='Drop down lists'!$D$12,F148='Drop down lists'!$D$13,F148='Drop down lists'!$D$14,F148='Drop down lists'!$D$15,F148='Drop down lists'!$D$16,F148='Drop down lists'!$D$17,F148='Drop down lists'!$D$18,F148='Drop down lists'!$D$19,F148='Drop down lists'!$D$20,F148='Drop down lists'!$D$21,F148='Drop down lists'!$D$22,F148='Drop down lists'!$D$23),0,1)</f>
        <v>0</v>
      </c>
      <c r="S148" s="336">
        <f>IF(ISNA(VLOOKUP(G148,'Drop down lists'!A:A,1,FALSE)),1,0)</f>
        <v>0</v>
      </c>
      <c r="T148" s="336">
        <f>IF(OR(I148='Drop down lists'!$H$12,I148='Drop down lists'!$H$13,I148='Drop down lists'!$H$14,I148='Drop down lists'!$H$15),0,1)</f>
        <v>0</v>
      </c>
    </row>
    <row r="149" spans="1:20" ht="20.149999999999999" customHeight="1">
      <c r="A149" s="14"/>
      <c r="B149" s="14"/>
      <c r="C149" s="14"/>
      <c r="D149" s="14"/>
      <c r="E149" s="16" t="s">
        <v>2289</v>
      </c>
      <c r="F149" s="16" t="s">
        <v>2289</v>
      </c>
      <c r="G149" s="16" t="s">
        <v>4506</v>
      </c>
      <c r="H149" s="14"/>
      <c r="I149" s="16" t="s">
        <v>2289</v>
      </c>
      <c r="J149" s="208"/>
      <c r="K149" s="17"/>
      <c r="P149" s="283">
        <f t="shared" si="2"/>
        <v>0</v>
      </c>
      <c r="Q149" s="336">
        <f>IF(OR(E149='Drop down lists'!$D$3,E149='Drop down lists'!$D$4,E149='Drop down lists'!$D$5,E149='Drop down lists'!$D$6,E149='Drop down lists'!$D$6,E149='Drop down lists'!$D$7,E149='Drop down lists'!$D$8,E149='Drop down lists'!$D$9),0,1)</f>
        <v>0</v>
      </c>
      <c r="R149" s="336">
        <f>IF(OR(F149='Drop down lists'!$D$12,F149='Drop down lists'!$D$13,F149='Drop down lists'!$D$14,F149='Drop down lists'!$D$15,F149='Drop down lists'!$D$16,F149='Drop down lists'!$D$17,F149='Drop down lists'!$D$18,F149='Drop down lists'!$D$19,F149='Drop down lists'!$D$20,F149='Drop down lists'!$D$21,F149='Drop down lists'!$D$22,F149='Drop down lists'!$D$23),0,1)</f>
        <v>0</v>
      </c>
      <c r="S149" s="336">
        <f>IF(ISNA(VLOOKUP(G149,'Drop down lists'!A:A,1,FALSE)),1,0)</f>
        <v>0</v>
      </c>
      <c r="T149" s="336">
        <f>IF(OR(I149='Drop down lists'!$H$12,I149='Drop down lists'!$H$13,I149='Drop down lists'!$H$14,I149='Drop down lists'!$H$15),0,1)</f>
        <v>0</v>
      </c>
    </row>
    <row r="150" spans="1:20" ht="20.149999999999999" customHeight="1">
      <c r="A150" s="14"/>
      <c r="B150" s="14"/>
      <c r="C150" s="14"/>
      <c r="D150" s="14"/>
      <c r="E150" s="16" t="s">
        <v>2289</v>
      </c>
      <c r="F150" s="16" t="s">
        <v>2289</v>
      </c>
      <c r="G150" s="16" t="s">
        <v>4506</v>
      </c>
      <c r="H150" s="14"/>
      <c r="I150" s="16" t="s">
        <v>2289</v>
      </c>
      <c r="J150" s="208"/>
      <c r="K150" s="17"/>
      <c r="P150" s="283">
        <f t="shared" si="2"/>
        <v>0</v>
      </c>
      <c r="Q150" s="336">
        <f>IF(OR(E150='Drop down lists'!$D$3,E150='Drop down lists'!$D$4,E150='Drop down lists'!$D$5,E150='Drop down lists'!$D$6,E150='Drop down lists'!$D$6,E150='Drop down lists'!$D$7,E150='Drop down lists'!$D$8,E150='Drop down lists'!$D$9),0,1)</f>
        <v>0</v>
      </c>
      <c r="R150" s="336">
        <f>IF(OR(F150='Drop down lists'!$D$12,F150='Drop down lists'!$D$13,F150='Drop down lists'!$D$14,F150='Drop down lists'!$D$15,F150='Drop down lists'!$D$16,F150='Drop down lists'!$D$17,F150='Drop down lists'!$D$18,F150='Drop down lists'!$D$19,F150='Drop down lists'!$D$20,F150='Drop down lists'!$D$21,F150='Drop down lists'!$D$22,F150='Drop down lists'!$D$23),0,1)</f>
        <v>0</v>
      </c>
      <c r="S150" s="336">
        <f>IF(ISNA(VLOOKUP(G150,'Drop down lists'!A:A,1,FALSE)),1,0)</f>
        <v>0</v>
      </c>
      <c r="T150" s="336">
        <f>IF(OR(I150='Drop down lists'!$H$12,I150='Drop down lists'!$H$13,I150='Drop down lists'!$H$14,I150='Drop down lists'!$H$15),0,1)</f>
        <v>0</v>
      </c>
    </row>
    <row r="151" spans="1:20" ht="20.149999999999999" customHeight="1">
      <c r="A151" s="14"/>
      <c r="B151" s="14"/>
      <c r="C151" s="14"/>
      <c r="D151" s="14"/>
      <c r="E151" s="16" t="s">
        <v>2289</v>
      </c>
      <c r="F151" s="16" t="s">
        <v>2289</v>
      </c>
      <c r="G151" s="16" t="s">
        <v>4506</v>
      </c>
      <c r="H151" s="14"/>
      <c r="I151" s="16" t="s">
        <v>2289</v>
      </c>
      <c r="J151" s="208"/>
      <c r="K151" s="17"/>
      <c r="P151" s="283">
        <f t="shared" si="2"/>
        <v>0</v>
      </c>
      <c r="Q151" s="336">
        <f>IF(OR(E151='Drop down lists'!$D$3,E151='Drop down lists'!$D$4,E151='Drop down lists'!$D$5,E151='Drop down lists'!$D$6,E151='Drop down lists'!$D$6,E151='Drop down lists'!$D$7,E151='Drop down lists'!$D$8,E151='Drop down lists'!$D$9),0,1)</f>
        <v>0</v>
      </c>
      <c r="R151" s="336">
        <f>IF(OR(F151='Drop down lists'!$D$12,F151='Drop down lists'!$D$13,F151='Drop down lists'!$D$14,F151='Drop down lists'!$D$15,F151='Drop down lists'!$D$16,F151='Drop down lists'!$D$17,F151='Drop down lists'!$D$18,F151='Drop down lists'!$D$19,F151='Drop down lists'!$D$20,F151='Drop down lists'!$D$21,F151='Drop down lists'!$D$22,F151='Drop down lists'!$D$23),0,1)</f>
        <v>0</v>
      </c>
      <c r="S151" s="336">
        <f>IF(ISNA(VLOOKUP(G151,'Drop down lists'!A:A,1,FALSE)),1,0)</f>
        <v>0</v>
      </c>
      <c r="T151" s="336">
        <f>IF(OR(I151='Drop down lists'!$H$12,I151='Drop down lists'!$H$13,I151='Drop down lists'!$H$14,I151='Drop down lists'!$H$15),0,1)</f>
        <v>0</v>
      </c>
    </row>
    <row r="152" spans="1:20" ht="20.149999999999999" customHeight="1">
      <c r="A152" s="14"/>
      <c r="B152" s="14"/>
      <c r="C152" s="14"/>
      <c r="D152" s="14"/>
      <c r="E152" s="16" t="s">
        <v>2289</v>
      </c>
      <c r="F152" s="16" t="s">
        <v>2289</v>
      </c>
      <c r="G152" s="16" t="s">
        <v>4506</v>
      </c>
      <c r="H152" s="14"/>
      <c r="I152" s="16" t="s">
        <v>2289</v>
      </c>
      <c r="J152" s="208"/>
      <c r="K152" s="17"/>
      <c r="P152" s="283">
        <f t="shared" si="2"/>
        <v>0</v>
      </c>
      <c r="Q152" s="336">
        <f>IF(OR(E152='Drop down lists'!$D$3,E152='Drop down lists'!$D$4,E152='Drop down lists'!$D$5,E152='Drop down lists'!$D$6,E152='Drop down lists'!$D$6,E152='Drop down lists'!$D$7,E152='Drop down lists'!$D$8,E152='Drop down lists'!$D$9),0,1)</f>
        <v>0</v>
      </c>
      <c r="R152" s="336">
        <f>IF(OR(F152='Drop down lists'!$D$12,F152='Drop down lists'!$D$13,F152='Drop down lists'!$D$14,F152='Drop down lists'!$D$15,F152='Drop down lists'!$D$16,F152='Drop down lists'!$D$17,F152='Drop down lists'!$D$18,F152='Drop down lists'!$D$19,F152='Drop down lists'!$D$20,F152='Drop down lists'!$D$21,F152='Drop down lists'!$D$22,F152='Drop down lists'!$D$23),0,1)</f>
        <v>0</v>
      </c>
      <c r="S152" s="336">
        <f>IF(ISNA(VLOOKUP(G152,'Drop down lists'!A:A,1,FALSE)),1,0)</f>
        <v>0</v>
      </c>
      <c r="T152" s="336">
        <f>IF(OR(I152='Drop down lists'!$H$12,I152='Drop down lists'!$H$13,I152='Drop down lists'!$H$14,I152='Drop down lists'!$H$15),0,1)</f>
        <v>0</v>
      </c>
    </row>
    <row r="153" spans="1:20" ht="20.149999999999999" customHeight="1">
      <c r="A153" s="14"/>
      <c r="B153" s="14"/>
      <c r="C153" s="14"/>
      <c r="D153" s="14"/>
      <c r="E153" s="16" t="s">
        <v>2289</v>
      </c>
      <c r="F153" s="16" t="s">
        <v>2289</v>
      </c>
      <c r="G153" s="16" t="s">
        <v>4506</v>
      </c>
      <c r="H153" s="14"/>
      <c r="I153" s="16" t="s">
        <v>2289</v>
      </c>
      <c r="J153" s="208"/>
      <c r="K153" s="17"/>
      <c r="P153" s="283">
        <f t="shared" si="2"/>
        <v>0</v>
      </c>
      <c r="Q153" s="336">
        <f>IF(OR(E153='Drop down lists'!$D$3,E153='Drop down lists'!$D$4,E153='Drop down lists'!$D$5,E153='Drop down lists'!$D$6,E153='Drop down lists'!$D$6,E153='Drop down lists'!$D$7,E153='Drop down lists'!$D$8,E153='Drop down lists'!$D$9),0,1)</f>
        <v>0</v>
      </c>
      <c r="R153" s="336">
        <f>IF(OR(F153='Drop down lists'!$D$12,F153='Drop down lists'!$D$13,F153='Drop down lists'!$D$14,F153='Drop down lists'!$D$15,F153='Drop down lists'!$D$16,F153='Drop down lists'!$D$17,F153='Drop down lists'!$D$18,F153='Drop down lists'!$D$19,F153='Drop down lists'!$D$20,F153='Drop down lists'!$D$21,F153='Drop down lists'!$D$22,F153='Drop down lists'!$D$23),0,1)</f>
        <v>0</v>
      </c>
      <c r="S153" s="336">
        <f>IF(ISNA(VLOOKUP(G153,'Drop down lists'!A:A,1,FALSE)),1,0)</f>
        <v>0</v>
      </c>
      <c r="T153" s="336">
        <f>IF(OR(I153='Drop down lists'!$H$12,I153='Drop down lists'!$H$13,I153='Drop down lists'!$H$14,I153='Drop down lists'!$H$15),0,1)</f>
        <v>0</v>
      </c>
    </row>
    <row r="154" spans="1:20" ht="20.149999999999999" customHeight="1">
      <c r="A154" s="14"/>
      <c r="B154" s="14"/>
      <c r="C154" s="14"/>
      <c r="D154" s="14"/>
      <c r="E154" s="16" t="s">
        <v>2289</v>
      </c>
      <c r="F154" s="16" t="s">
        <v>2289</v>
      </c>
      <c r="G154" s="16" t="s">
        <v>4506</v>
      </c>
      <c r="H154" s="14"/>
      <c r="I154" s="16" t="s">
        <v>2289</v>
      </c>
      <c r="J154" s="208"/>
      <c r="K154" s="17"/>
      <c r="P154" s="283">
        <f t="shared" si="2"/>
        <v>0</v>
      </c>
      <c r="Q154" s="336">
        <f>IF(OR(E154='Drop down lists'!$D$3,E154='Drop down lists'!$D$4,E154='Drop down lists'!$D$5,E154='Drop down lists'!$D$6,E154='Drop down lists'!$D$6,E154='Drop down lists'!$D$7,E154='Drop down lists'!$D$8,E154='Drop down lists'!$D$9),0,1)</f>
        <v>0</v>
      </c>
      <c r="R154" s="336">
        <f>IF(OR(F154='Drop down lists'!$D$12,F154='Drop down lists'!$D$13,F154='Drop down lists'!$D$14,F154='Drop down lists'!$D$15,F154='Drop down lists'!$D$16,F154='Drop down lists'!$D$17,F154='Drop down lists'!$D$18,F154='Drop down lists'!$D$19,F154='Drop down lists'!$D$20,F154='Drop down lists'!$D$21,F154='Drop down lists'!$D$22,F154='Drop down lists'!$D$23),0,1)</f>
        <v>0</v>
      </c>
      <c r="S154" s="336">
        <f>IF(ISNA(VLOOKUP(G154,'Drop down lists'!A:A,1,FALSE)),1,0)</f>
        <v>0</v>
      </c>
      <c r="T154" s="336">
        <f>IF(OR(I154='Drop down lists'!$H$12,I154='Drop down lists'!$H$13,I154='Drop down lists'!$H$14,I154='Drop down lists'!$H$15),0,1)</f>
        <v>0</v>
      </c>
    </row>
    <row r="155" spans="1:20" ht="20.149999999999999" customHeight="1">
      <c r="A155" s="14"/>
      <c r="B155" s="14"/>
      <c r="C155" s="14"/>
      <c r="D155" s="14"/>
      <c r="E155" s="16" t="s">
        <v>2289</v>
      </c>
      <c r="F155" s="16" t="s">
        <v>2289</v>
      </c>
      <c r="G155" s="16" t="s">
        <v>4506</v>
      </c>
      <c r="H155" s="14"/>
      <c r="I155" s="16" t="s">
        <v>2289</v>
      </c>
      <c r="J155" s="208"/>
      <c r="K155" s="17"/>
      <c r="P155" s="283">
        <f t="shared" si="2"/>
        <v>0</v>
      </c>
      <c r="Q155" s="336">
        <f>IF(OR(E155='Drop down lists'!$D$3,E155='Drop down lists'!$D$4,E155='Drop down lists'!$D$5,E155='Drop down lists'!$D$6,E155='Drop down lists'!$D$6,E155='Drop down lists'!$D$7,E155='Drop down lists'!$D$8,E155='Drop down lists'!$D$9),0,1)</f>
        <v>0</v>
      </c>
      <c r="R155" s="336">
        <f>IF(OR(F155='Drop down lists'!$D$12,F155='Drop down lists'!$D$13,F155='Drop down lists'!$D$14,F155='Drop down lists'!$D$15,F155='Drop down lists'!$D$16,F155='Drop down lists'!$D$17,F155='Drop down lists'!$D$18,F155='Drop down lists'!$D$19,F155='Drop down lists'!$D$20,F155='Drop down lists'!$D$21,F155='Drop down lists'!$D$22,F155='Drop down lists'!$D$23),0,1)</f>
        <v>0</v>
      </c>
      <c r="S155" s="336">
        <f>IF(ISNA(VLOOKUP(G155,'Drop down lists'!A:A,1,FALSE)),1,0)</f>
        <v>0</v>
      </c>
      <c r="T155" s="336">
        <f>IF(OR(I155='Drop down lists'!$H$12,I155='Drop down lists'!$H$13,I155='Drop down lists'!$H$14,I155='Drop down lists'!$H$15),0,1)</f>
        <v>0</v>
      </c>
    </row>
    <row r="156" spans="1:20" ht="20.149999999999999" customHeight="1">
      <c r="A156" s="14"/>
      <c r="B156" s="14"/>
      <c r="C156" s="14"/>
      <c r="D156" s="14"/>
      <c r="E156" s="16" t="s">
        <v>2289</v>
      </c>
      <c r="F156" s="16" t="s">
        <v>2289</v>
      </c>
      <c r="G156" s="16" t="s">
        <v>4506</v>
      </c>
      <c r="H156" s="14"/>
      <c r="I156" s="16" t="s">
        <v>2289</v>
      </c>
      <c r="J156" s="208"/>
      <c r="K156" s="17"/>
      <c r="P156" s="283">
        <f t="shared" si="2"/>
        <v>0</v>
      </c>
      <c r="Q156" s="336">
        <f>IF(OR(E156='Drop down lists'!$D$3,E156='Drop down lists'!$D$4,E156='Drop down lists'!$D$5,E156='Drop down lists'!$D$6,E156='Drop down lists'!$D$6,E156='Drop down lists'!$D$7,E156='Drop down lists'!$D$8,E156='Drop down lists'!$D$9),0,1)</f>
        <v>0</v>
      </c>
      <c r="R156" s="336">
        <f>IF(OR(F156='Drop down lists'!$D$12,F156='Drop down lists'!$D$13,F156='Drop down lists'!$D$14,F156='Drop down lists'!$D$15,F156='Drop down lists'!$D$16,F156='Drop down lists'!$D$17,F156='Drop down lists'!$D$18,F156='Drop down lists'!$D$19,F156='Drop down lists'!$D$20,F156='Drop down lists'!$D$21,F156='Drop down lists'!$D$22,F156='Drop down lists'!$D$23),0,1)</f>
        <v>0</v>
      </c>
      <c r="S156" s="336">
        <f>IF(ISNA(VLOOKUP(G156,'Drop down lists'!A:A,1,FALSE)),1,0)</f>
        <v>0</v>
      </c>
      <c r="T156" s="336">
        <f>IF(OR(I156='Drop down lists'!$H$12,I156='Drop down lists'!$H$13,I156='Drop down lists'!$H$14,I156='Drop down lists'!$H$15),0,1)</f>
        <v>0</v>
      </c>
    </row>
    <row r="157" spans="1:20" ht="20.149999999999999" customHeight="1">
      <c r="A157" s="14"/>
      <c r="B157" s="14"/>
      <c r="C157" s="14"/>
      <c r="D157" s="14"/>
      <c r="E157" s="16" t="s">
        <v>2289</v>
      </c>
      <c r="F157" s="16" t="s">
        <v>2289</v>
      </c>
      <c r="G157" s="16" t="s">
        <v>4506</v>
      </c>
      <c r="H157" s="14"/>
      <c r="I157" s="16" t="s">
        <v>2289</v>
      </c>
      <c r="J157" s="208"/>
      <c r="K157" s="17"/>
      <c r="P157" s="283">
        <f t="shared" si="2"/>
        <v>0</v>
      </c>
      <c r="Q157" s="336">
        <f>IF(OR(E157='Drop down lists'!$D$3,E157='Drop down lists'!$D$4,E157='Drop down lists'!$D$5,E157='Drop down lists'!$D$6,E157='Drop down lists'!$D$6,E157='Drop down lists'!$D$7,E157='Drop down lists'!$D$8,E157='Drop down lists'!$D$9),0,1)</f>
        <v>0</v>
      </c>
      <c r="R157" s="336">
        <f>IF(OR(F157='Drop down lists'!$D$12,F157='Drop down lists'!$D$13,F157='Drop down lists'!$D$14,F157='Drop down lists'!$D$15,F157='Drop down lists'!$D$16,F157='Drop down lists'!$D$17,F157='Drop down lists'!$D$18,F157='Drop down lists'!$D$19,F157='Drop down lists'!$D$20,F157='Drop down lists'!$D$21,F157='Drop down lists'!$D$22,F157='Drop down lists'!$D$23),0,1)</f>
        <v>0</v>
      </c>
      <c r="S157" s="336">
        <f>IF(ISNA(VLOOKUP(G157,'Drop down lists'!A:A,1,FALSE)),1,0)</f>
        <v>0</v>
      </c>
      <c r="T157" s="336">
        <f>IF(OR(I157='Drop down lists'!$H$12,I157='Drop down lists'!$H$13,I157='Drop down lists'!$H$14,I157='Drop down lists'!$H$15),0,1)</f>
        <v>0</v>
      </c>
    </row>
    <row r="158" spans="1:20" ht="20.149999999999999" customHeight="1">
      <c r="A158" s="14"/>
      <c r="B158" s="14"/>
      <c r="C158" s="14"/>
      <c r="D158" s="14"/>
      <c r="E158" s="16" t="s">
        <v>2289</v>
      </c>
      <c r="F158" s="16" t="s">
        <v>2289</v>
      </c>
      <c r="G158" s="16" t="s">
        <v>4506</v>
      </c>
      <c r="H158" s="14"/>
      <c r="I158" s="16" t="s">
        <v>2289</v>
      </c>
      <c r="J158" s="208"/>
      <c r="K158" s="17"/>
      <c r="P158" s="283">
        <f t="shared" si="2"/>
        <v>0</v>
      </c>
      <c r="Q158" s="336">
        <f>IF(OR(E158='Drop down lists'!$D$3,E158='Drop down lists'!$D$4,E158='Drop down lists'!$D$5,E158='Drop down lists'!$D$6,E158='Drop down lists'!$D$6,E158='Drop down lists'!$D$7,E158='Drop down lists'!$D$8,E158='Drop down lists'!$D$9),0,1)</f>
        <v>0</v>
      </c>
      <c r="R158" s="336">
        <f>IF(OR(F158='Drop down lists'!$D$12,F158='Drop down lists'!$D$13,F158='Drop down lists'!$D$14,F158='Drop down lists'!$D$15,F158='Drop down lists'!$D$16,F158='Drop down lists'!$D$17,F158='Drop down lists'!$D$18,F158='Drop down lists'!$D$19,F158='Drop down lists'!$D$20,F158='Drop down lists'!$D$21,F158='Drop down lists'!$D$22,F158='Drop down lists'!$D$23),0,1)</f>
        <v>0</v>
      </c>
      <c r="S158" s="336">
        <f>IF(ISNA(VLOOKUP(G158,'Drop down lists'!A:A,1,FALSE)),1,0)</f>
        <v>0</v>
      </c>
      <c r="T158" s="336">
        <f>IF(OR(I158='Drop down lists'!$H$12,I158='Drop down lists'!$H$13,I158='Drop down lists'!$H$14,I158='Drop down lists'!$H$15),0,1)</f>
        <v>0</v>
      </c>
    </row>
    <row r="159" spans="1:20" ht="20.149999999999999" customHeight="1">
      <c r="A159" s="14"/>
      <c r="B159" s="14"/>
      <c r="C159" s="14"/>
      <c r="D159" s="14"/>
      <c r="E159" s="16" t="s">
        <v>2289</v>
      </c>
      <c r="F159" s="16" t="s">
        <v>2289</v>
      </c>
      <c r="G159" s="16" t="s">
        <v>4506</v>
      </c>
      <c r="H159" s="14"/>
      <c r="I159" s="16" t="s">
        <v>2289</v>
      </c>
      <c r="J159" s="208"/>
      <c r="K159" s="17"/>
      <c r="P159" s="283">
        <f t="shared" si="2"/>
        <v>0</v>
      </c>
      <c r="Q159" s="336">
        <f>IF(OR(E159='Drop down lists'!$D$3,E159='Drop down lists'!$D$4,E159='Drop down lists'!$D$5,E159='Drop down lists'!$D$6,E159='Drop down lists'!$D$6,E159='Drop down lists'!$D$7,E159='Drop down lists'!$D$8,E159='Drop down lists'!$D$9),0,1)</f>
        <v>0</v>
      </c>
      <c r="R159" s="336">
        <f>IF(OR(F159='Drop down lists'!$D$12,F159='Drop down lists'!$D$13,F159='Drop down lists'!$D$14,F159='Drop down lists'!$D$15,F159='Drop down lists'!$D$16,F159='Drop down lists'!$D$17,F159='Drop down lists'!$D$18,F159='Drop down lists'!$D$19,F159='Drop down lists'!$D$20,F159='Drop down lists'!$D$21,F159='Drop down lists'!$D$22,F159='Drop down lists'!$D$23),0,1)</f>
        <v>0</v>
      </c>
      <c r="S159" s="336">
        <f>IF(ISNA(VLOOKUP(G159,'Drop down lists'!A:A,1,FALSE)),1,0)</f>
        <v>0</v>
      </c>
      <c r="T159" s="336">
        <f>IF(OR(I159='Drop down lists'!$H$12,I159='Drop down lists'!$H$13,I159='Drop down lists'!$H$14,I159='Drop down lists'!$H$15),0,1)</f>
        <v>0</v>
      </c>
    </row>
    <row r="160" spans="1:20" ht="20.149999999999999" customHeight="1">
      <c r="A160" s="14"/>
      <c r="B160" s="14"/>
      <c r="C160" s="14"/>
      <c r="D160" s="14"/>
      <c r="E160" s="16" t="s">
        <v>2289</v>
      </c>
      <c r="F160" s="16" t="s">
        <v>2289</v>
      </c>
      <c r="G160" s="16" t="s">
        <v>4506</v>
      </c>
      <c r="H160" s="14"/>
      <c r="I160" s="16" t="s">
        <v>2289</v>
      </c>
      <c r="J160" s="208"/>
      <c r="K160" s="17"/>
      <c r="P160" s="283">
        <f t="shared" si="2"/>
        <v>0</v>
      </c>
      <c r="Q160" s="336">
        <f>IF(OR(E160='Drop down lists'!$D$3,E160='Drop down lists'!$D$4,E160='Drop down lists'!$D$5,E160='Drop down lists'!$D$6,E160='Drop down lists'!$D$6,E160='Drop down lists'!$D$7,E160='Drop down lists'!$D$8,E160='Drop down lists'!$D$9),0,1)</f>
        <v>0</v>
      </c>
      <c r="R160" s="336">
        <f>IF(OR(F160='Drop down lists'!$D$12,F160='Drop down lists'!$D$13,F160='Drop down lists'!$D$14,F160='Drop down lists'!$D$15,F160='Drop down lists'!$D$16,F160='Drop down lists'!$D$17,F160='Drop down lists'!$D$18,F160='Drop down lists'!$D$19,F160='Drop down lists'!$D$20,F160='Drop down lists'!$D$21,F160='Drop down lists'!$D$22,F160='Drop down lists'!$D$23),0,1)</f>
        <v>0</v>
      </c>
      <c r="S160" s="336">
        <f>IF(ISNA(VLOOKUP(G160,'Drop down lists'!A:A,1,FALSE)),1,0)</f>
        <v>0</v>
      </c>
      <c r="T160" s="336">
        <f>IF(OR(I160='Drop down lists'!$H$12,I160='Drop down lists'!$H$13,I160='Drop down lists'!$H$14,I160='Drop down lists'!$H$15),0,1)</f>
        <v>0</v>
      </c>
    </row>
    <row r="161" spans="1:20" ht="20.149999999999999" customHeight="1">
      <c r="A161" s="14"/>
      <c r="B161" s="14"/>
      <c r="C161" s="14"/>
      <c r="D161" s="14"/>
      <c r="E161" s="16" t="s">
        <v>2289</v>
      </c>
      <c r="F161" s="16" t="s">
        <v>2289</v>
      </c>
      <c r="G161" s="16" t="s">
        <v>4506</v>
      </c>
      <c r="H161" s="14"/>
      <c r="I161" s="16" t="s">
        <v>2289</v>
      </c>
      <c r="J161" s="208"/>
      <c r="K161" s="17"/>
      <c r="P161" s="283">
        <f t="shared" si="2"/>
        <v>0</v>
      </c>
      <c r="Q161" s="336">
        <f>IF(OR(E161='Drop down lists'!$D$3,E161='Drop down lists'!$D$4,E161='Drop down lists'!$D$5,E161='Drop down lists'!$D$6,E161='Drop down lists'!$D$6,E161='Drop down lists'!$D$7,E161='Drop down lists'!$D$8,E161='Drop down lists'!$D$9),0,1)</f>
        <v>0</v>
      </c>
      <c r="R161" s="336">
        <f>IF(OR(F161='Drop down lists'!$D$12,F161='Drop down lists'!$D$13,F161='Drop down lists'!$D$14,F161='Drop down lists'!$D$15,F161='Drop down lists'!$D$16,F161='Drop down lists'!$D$17,F161='Drop down lists'!$D$18,F161='Drop down lists'!$D$19,F161='Drop down lists'!$D$20,F161='Drop down lists'!$D$21,F161='Drop down lists'!$D$22,F161='Drop down lists'!$D$23),0,1)</f>
        <v>0</v>
      </c>
      <c r="S161" s="336">
        <f>IF(ISNA(VLOOKUP(G161,'Drop down lists'!A:A,1,FALSE)),1,0)</f>
        <v>0</v>
      </c>
      <c r="T161" s="336">
        <f>IF(OR(I161='Drop down lists'!$H$12,I161='Drop down lists'!$H$13,I161='Drop down lists'!$H$14,I161='Drop down lists'!$H$15),0,1)</f>
        <v>0</v>
      </c>
    </row>
    <row r="162" spans="1:20" ht="20.149999999999999" customHeight="1">
      <c r="A162" s="14"/>
      <c r="B162" s="14"/>
      <c r="C162" s="14"/>
      <c r="D162" s="14"/>
      <c r="E162" s="16" t="s">
        <v>2289</v>
      </c>
      <c r="F162" s="16" t="s">
        <v>2289</v>
      </c>
      <c r="G162" s="16" t="s">
        <v>4506</v>
      </c>
      <c r="H162" s="14"/>
      <c r="I162" s="16" t="s">
        <v>2289</v>
      </c>
      <c r="J162" s="208"/>
      <c r="K162" s="17"/>
      <c r="P162" s="283">
        <f t="shared" si="2"/>
        <v>0</v>
      </c>
      <c r="Q162" s="336">
        <f>IF(OR(E162='Drop down lists'!$D$3,E162='Drop down lists'!$D$4,E162='Drop down lists'!$D$5,E162='Drop down lists'!$D$6,E162='Drop down lists'!$D$6,E162='Drop down lists'!$D$7,E162='Drop down lists'!$D$8,E162='Drop down lists'!$D$9),0,1)</f>
        <v>0</v>
      </c>
      <c r="R162" s="336">
        <f>IF(OR(F162='Drop down lists'!$D$12,F162='Drop down lists'!$D$13,F162='Drop down lists'!$D$14,F162='Drop down lists'!$D$15,F162='Drop down lists'!$D$16,F162='Drop down lists'!$D$17,F162='Drop down lists'!$D$18,F162='Drop down lists'!$D$19,F162='Drop down lists'!$D$20,F162='Drop down lists'!$D$21,F162='Drop down lists'!$D$22,F162='Drop down lists'!$D$23),0,1)</f>
        <v>0</v>
      </c>
      <c r="S162" s="336">
        <f>IF(ISNA(VLOOKUP(G162,'Drop down lists'!A:A,1,FALSE)),1,0)</f>
        <v>0</v>
      </c>
      <c r="T162" s="336">
        <f>IF(OR(I162='Drop down lists'!$H$12,I162='Drop down lists'!$H$13,I162='Drop down lists'!$H$14,I162='Drop down lists'!$H$15),0,1)</f>
        <v>0</v>
      </c>
    </row>
    <row r="163" spans="1:20" ht="20.149999999999999" customHeight="1">
      <c r="A163" s="14"/>
      <c r="B163" s="14"/>
      <c r="C163" s="14"/>
      <c r="D163" s="14"/>
      <c r="E163" s="16" t="s">
        <v>2289</v>
      </c>
      <c r="F163" s="16" t="s">
        <v>2289</v>
      </c>
      <c r="G163" s="16" t="s">
        <v>4506</v>
      </c>
      <c r="H163" s="14"/>
      <c r="I163" s="16" t="s">
        <v>2289</v>
      </c>
      <c r="J163" s="208"/>
      <c r="K163" s="17"/>
      <c r="P163" s="283">
        <f t="shared" si="2"/>
        <v>0</v>
      </c>
      <c r="Q163" s="336">
        <f>IF(OR(E163='Drop down lists'!$D$3,E163='Drop down lists'!$D$4,E163='Drop down lists'!$D$5,E163='Drop down lists'!$D$6,E163='Drop down lists'!$D$6,E163='Drop down lists'!$D$7,E163='Drop down lists'!$D$8,E163='Drop down lists'!$D$9),0,1)</f>
        <v>0</v>
      </c>
      <c r="R163" s="336">
        <f>IF(OR(F163='Drop down lists'!$D$12,F163='Drop down lists'!$D$13,F163='Drop down lists'!$D$14,F163='Drop down lists'!$D$15,F163='Drop down lists'!$D$16,F163='Drop down lists'!$D$17,F163='Drop down lists'!$D$18,F163='Drop down lists'!$D$19,F163='Drop down lists'!$D$20,F163='Drop down lists'!$D$21,F163='Drop down lists'!$D$22,F163='Drop down lists'!$D$23),0,1)</f>
        <v>0</v>
      </c>
      <c r="S163" s="336">
        <f>IF(ISNA(VLOOKUP(G163,'Drop down lists'!A:A,1,FALSE)),1,0)</f>
        <v>0</v>
      </c>
      <c r="T163" s="336">
        <f>IF(OR(I163='Drop down lists'!$H$12,I163='Drop down lists'!$H$13,I163='Drop down lists'!$H$14,I163='Drop down lists'!$H$15),0,1)</f>
        <v>0</v>
      </c>
    </row>
    <row r="164" spans="1:20" ht="20.149999999999999" customHeight="1">
      <c r="A164" s="14"/>
      <c r="B164" s="14"/>
      <c r="C164" s="14"/>
      <c r="D164" s="14"/>
      <c r="E164" s="16" t="s">
        <v>2289</v>
      </c>
      <c r="F164" s="16" t="s">
        <v>2289</v>
      </c>
      <c r="G164" s="16" t="s">
        <v>4506</v>
      </c>
      <c r="H164" s="14"/>
      <c r="I164" s="16" t="s">
        <v>2289</v>
      </c>
      <c r="J164" s="208"/>
      <c r="K164" s="17"/>
      <c r="P164" s="283">
        <f t="shared" si="2"/>
        <v>0</v>
      </c>
      <c r="Q164" s="336">
        <f>IF(OR(E164='Drop down lists'!$D$3,E164='Drop down lists'!$D$4,E164='Drop down lists'!$D$5,E164='Drop down lists'!$D$6,E164='Drop down lists'!$D$6,E164='Drop down lists'!$D$7,E164='Drop down lists'!$D$8,E164='Drop down lists'!$D$9),0,1)</f>
        <v>0</v>
      </c>
      <c r="R164" s="336">
        <f>IF(OR(F164='Drop down lists'!$D$12,F164='Drop down lists'!$D$13,F164='Drop down lists'!$D$14,F164='Drop down lists'!$D$15,F164='Drop down lists'!$D$16,F164='Drop down lists'!$D$17,F164='Drop down lists'!$D$18,F164='Drop down lists'!$D$19,F164='Drop down lists'!$D$20,F164='Drop down lists'!$D$21,F164='Drop down lists'!$D$22,F164='Drop down lists'!$D$23),0,1)</f>
        <v>0</v>
      </c>
      <c r="S164" s="336">
        <f>IF(ISNA(VLOOKUP(G164,'Drop down lists'!A:A,1,FALSE)),1,0)</f>
        <v>0</v>
      </c>
      <c r="T164" s="336">
        <f>IF(OR(I164='Drop down lists'!$H$12,I164='Drop down lists'!$H$13,I164='Drop down lists'!$H$14,I164='Drop down lists'!$H$15),0,1)</f>
        <v>0</v>
      </c>
    </row>
    <row r="165" spans="1:20" ht="20.149999999999999" customHeight="1">
      <c r="A165" s="14"/>
      <c r="B165" s="14"/>
      <c r="C165" s="14"/>
      <c r="D165" s="14"/>
      <c r="E165" s="16" t="s">
        <v>2289</v>
      </c>
      <c r="F165" s="16" t="s">
        <v>2289</v>
      </c>
      <c r="G165" s="16" t="s">
        <v>4506</v>
      </c>
      <c r="H165" s="14"/>
      <c r="I165" s="16" t="s">
        <v>2289</v>
      </c>
      <c r="J165" s="208"/>
      <c r="K165" s="17"/>
      <c r="P165" s="283">
        <f t="shared" si="2"/>
        <v>0</v>
      </c>
      <c r="Q165" s="336">
        <f>IF(OR(E165='Drop down lists'!$D$3,E165='Drop down lists'!$D$4,E165='Drop down lists'!$D$5,E165='Drop down lists'!$D$6,E165='Drop down lists'!$D$6,E165='Drop down lists'!$D$7,E165='Drop down lists'!$D$8,E165='Drop down lists'!$D$9),0,1)</f>
        <v>0</v>
      </c>
      <c r="R165" s="336">
        <f>IF(OR(F165='Drop down lists'!$D$12,F165='Drop down lists'!$D$13,F165='Drop down lists'!$D$14,F165='Drop down lists'!$D$15,F165='Drop down lists'!$D$16,F165='Drop down lists'!$D$17,F165='Drop down lists'!$D$18,F165='Drop down lists'!$D$19,F165='Drop down lists'!$D$20,F165='Drop down lists'!$D$21,F165='Drop down lists'!$D$22,F165='Drop down lists'!$D$23),0,1)</f>
        <v>0</v>
      </c>
      <c r="S165" s="336">
        <f>IF(ISNA(VLOOKUP(G165,'Drop down lists'!A:A,1,FALSE)),1,0)</f>
        <v>0</v>
      </c>
      <c r="T165" s="336">
        <f>IF(OR(I165='Drop down lists'!$H$12,I165='Drop down lists'!$H$13,I165='Drop down lists'!$H$14,I165='Drop down lists'!$H$15),0,1)</f>
        <v>0</v>
      </c>
    </row>
    <row r="166" spans="1:20" ht="20.149999999999999" customHeight="1">
      <c r="A166" s="14"/>
      <c r="B166" s="14"/>
      <c r="C166" s="14"/>
      <c r="D166" s="14"/>
      <c r="E166" s="16" t="s">
        <v>2289</v>
      </c>
      <c r="F166" s="16" t="s">
        <v>2289</v>
      </c>
      <c r="G166" s="16" t="s">
        <v>4506</v>
      </c>
      <c r="H166" s="14"/>
      <c r="I166" s="16" t="s">
        <v>2289</v>
      </c>
      <c r="J166" s="208"/>
      <c r="K166" s="17"/>
      <c r="P166" s="283">
        <f t="shared" si="2"/>
        <v>0</v>
      </c>
      <c r="Q166" s="336">
        <f>IF(OR(E166='Drop down lists'!$D$3,E166='Drop down lists'!$D$4,E166='Drop down lists'!$D$5,E166='Drop down lists'!$D$6,E166='Drop down lists'!$D$6,E166='Drop down lists'!$D$7,E166='Drop down lists'!$D$8,E166='Drop down lists'!$D$9),0,1)</f>
        <v>0</v>
      </c>
      <c r="R166" s="336">
        <f>IF(OR(F166='Drop down lists'!$D$12,F166='Drop down lists'!$D$13,F166='Drop down lists'!$D$14,F166='Drop down lists'!$D$15,F166='Drop down lists'!$D$16,F166='Drop down lists'!$D$17,F166='Drop down lists'!$D$18,F166='Drop down lists'!$D$19,F166='Drop down lists'!$D$20,F166='Drop down lists'!$D$21,F166='Drop down lists'!$D$22,F166='Drop down lists'!$D$23),0,1)</f>
        <v>0</v>
      </c>
      <c r="S166" s="336">
        <f>IF(ISNA(VLOOKUP(G166,'Drop down lists'!A:A,1,FALSE)),1,0)</f>
        <v>0</v>
      </c>
      <c r="T166" s="336">
        <f>IF(OR(I166='Drop down lists'!$H$12,I166='Drop down lists'!$H$13,I166='Drop down lists'!$H$14,I166='Drop down lists'!$H$15),0,1)</f>
        <v>0</v>
      </c>
    </row>
    <row r="167" spans="1:20" ht="20.149999999999999" customHeight="1">
      <c r="A167" s="14"/>
      <c r="B167" s="14"/>
      <c r="C167" s="14"/>
      <c r="D167" s="14"/>
      <c r="E167" s="16" t="s">
        <v>2289</v>
      </c>
      <c r="F167" s="16" t="s">
        <v>2289</v>
      </c>
      <c r="G167" s="16" t="s">
        <v>4506</v>
      </c>
      <c r="H167" s="14"/>
      <c r="I167" s="16" t="s">
        <v>2289</v>
      </c>
      <c r="J167" s="208"/>
      <c r="K167" s="17"/>
      <c r="P167" s="283">
        <f t="shared" si="2"/>
        <v>0</v>
      </c>
      <c r="Q167" s="336">
        <f>IF(OR(E167='Drop down lists'!$D$3,E167='Drop down lists'!$D$4,E167='Drop down lists'!$D$5,E167='Drop down lists'!$D$6,E167='Drop down lists'!$D$6,E167='Drop down lists'!$D$7,E167='Drop down lists'!$D$8,E167='Drop down lists'!$D$9),0,1)</f>
        <v>0</v>
      </c>
      <c r="R167" s="336">
        <f>IF(OR(F167='Drop down lists'!$D$12,F167='Drop down lists'!$D$13,F167='Drop down lists'!$D$14,F167='Drop down lists'!$D$15,F167='Drop down lists'!$D$16,F167='Drop down lists'!$D$17,F167='Drop down lists'!$D$18,F167='Drop down lists'!$D$19,F167='Drop down lists'!$D$20,F167='Drop down lists'!$D$21,F167='Drop down lists'!$D$22,F167='Drop down lists'!$D$23),0,1)</f>
        <v>0</v>
      </c>
      <c r="S167" s="336">
        <f>IF(ISNA(VLOOKUP(G167,'Drop down lists'!A:A,1,FALSE)),1,0)</f>
        <v>0</v>
      </c>
      <c r="T167" s="336">
        <f>IF(OR(I167='Drop down lists'!$H$12,I167='Drop down lists'!$H$13,I167='Drop down lists'!$H$14,I167='Drop down lists'!$H$15),0,1)</f>
        <v>0</v>
      </c>
    </row>
    <row r="168" spans="1:20" ht="20.149999999999999" customHeight="1">
      <c r="A168" s="14"/>
      <c r="B168" s="14"/>
      <c r="C168" s="14"/>
      <c r="D168" s="14"/>
      <c r="E168" s="16" t="s">
        <v>2289</v>
      </c>
      <c r="F168" s="16" t="s">
        <v>2289</v>
      </c>
      <c r="G168" s="16" t="s">
        <v>4506</v>
      </c>
      <c r="H168" s="14"/>
      <c r="I168" s="16" t="s">
        <v>2289</v>
      </c>
      <c r="J168" s="208"/>
      <c r="K168" s="17"/>
      <c r="P168" s="283">
        <f t="shared" si="2"/>
        <v>0</v>
      </c>
      <c r="Q168" s="336">
        <f>IF(OR(E168='Drop down lists'!$D$3,E168='Drop down lists'!$D$4,E168='Drop down lists'!$D$5,E168='Drop down lists'!$D$6,E168='Drop down lists'!$D$6,E168='Drop down lists'!$D$7,E168='Drop down lists'!$D$8,E168='Drop down lists'!$D$9),0,1)</f>
        <v>0</v>
      </c>
      <c r="R168" s="336">
        <f>IF(OR(F168='Drop down lists'!$D$12,F168='Drop down lists'!$D$13,F168='Drop down lists'!$D$14,F168='Drop down lists'!$D$15,F168='Drop down lists'!$D$16,F168='Drop down lists'!$D$17,F168='Drop down lists'!$D$18,F168='Drop down lists'!$D$19,F168='Drop down lists'!$D$20,F168='Drop down lists'!$D$21,F168='Drop down lists'!$D$22,F168='Drop down lists'!$D$23),0,1)</f>
        <v>0</v>
      </c>
      <c r="S168" s="336">
        <f>IF(ISNA(VLOOKUP(G168,'Drop down lists'!A:A,1,FALSE)),1,0)</f>
        <v>0</v>
      </c>
      <c r="T168" s="336">
        <f>IF(OR(I168='Drop down lists'!$H$12,I168='Drop down lists'!$H$13,I168='Drop down lists'!$H$14,I168='Drop down lists'!$H$15),0,1)</f>
        <v>0</v>
      </c>
    </row>
    <row r="169" spans="1:20" ht="20.149999999999999" customHeight="1">
      <c r="A169" s="14"/>
      <c r="B169" s="14"/>
      <c r="C169" s="14"/>
      <c r="D169" s="14"/>
      <c r="E169" s="16" t="s">
        <v>2289</v>
      </c>
      <c r="F169" s="16" t="s">
        <v>2289</v>
      </c>
      <c r="G169" s="16" t="s">
        <v>4506</v>
      </c>
      <c r="H169" s="14"/>
      <c r="I169" s="16" t="s">
        <v>2289</v>
      </c>
      <c r="J169" s="208"/>
      <c r="K169" s="17"/>
      <c r="P169" s="283">
        <f t="shared" si="2"/>
        <v>0</v>
      </c>
      <c r="Q169" s="336">
        <f>IF(OR(E169='Drop down lists'!$D$3,E169='Drop down lists'!$D$4,E169='Drop down lists'!$D$5,E169='Drop down lists'!$D$6,E169='Drop down lists'!$D$6,E169='Drop down lists'!$D$7,E169='Drop down lists'!$D$8,E169='Drop down lists'!$D$9),0,1)</f>
        <v>0</v>
      </c>
      <c r="R169" s="336">
        <f>IF(OR(F169='Drop down lists'!$D$12,F169='Drop down lists'!$D$13,F169='Drop down lists'!$D$14,F169='Drop down lists'!$D$15,F169='Drop down lists'!$D$16,F169='Drop down lists'!$D$17,F169='Drop down lists'!$D$18,F169='Drop down lists'!$D$19,F169='Drop down lists'!$D$20,F169='Drop down lists'!$D$21,F169='Drop down lists'!$D$22,F169='Drop down lists'!$D$23),0,1)</f>
        <v>0</v>
      </c>
      <c r="S169" s="336">
        <f>IF(ISNA(VLOOKUP(G169,'Drop down lists'!A:A,1,FALSE)),1,0)</f>
        <v>0</v>
      </c>
      <c r="T169" s="336">
        <f>IF(OR(I169='Drop down lists'!$H$12,I169='Drop down lists'!$H$13,I169='Drop down lists'!$H$14,I169='Drop down lists'!$H$15),0,1)</f>
        <v>0</v>
      </c>
    </row>
    <row r="170" spans="1:20" ht="20.149999999999999" customHeight="1">
      <c r="A170" s="14"/>
      <c r="B170" s="14"/>
      <c r="C170" s="14"/>
      <c r="D170" s="14"/>
      <c r="E170" s="16" t="s">
        <v>2289</v>
      </c>
      <c r="F170" s="16" t="s">
        <v>2289</v>
      </c>
      <c r="G170" s="16" t="s">
        <v>4506</v>
      </c>
      <c r="H170" s="14"/>
      <c r="I170" s="16" t="s">
        <v>2289</v>
      </c>
      <c r="J170" s="208"/>
      <c r="K170" s="17"/>
      <c r="P170" s="283">
        <f t="shared" si="2"/>
        <v>0</v>
      </c>
      <c r="Q170" s="336">
        <f>IF(OR(E170='Drop down lists'!$D$3,E170='Drop down lists'!$D$4,E170='Drop down lists'!$D$5,E170='Drop down lists'!$D$6,E170='Drop down lists'!$D$6,E170='Drop down lists'!$D$7,E170='Drop down lists'!$D$8,E170='Drop down lists'!$D$9),0,1)</f>
        <v>0</v>
      </c>
      <c r="R170" s="336">
        <f>IF(OR(F170='Drop down lists'!$D$12,F170='Drop down lists'!$D$13,F170='Drop down lists'!$D$14,F170='Drop down lists'!$D$15,F170='Drop down lists'!$D$16,F170='Drop down lists'!$D$17,F170='Drop down lists'!$D$18,F170='Drop down lists'!$D$19,F170='Drop down lists'!$D$20,F170='Drop down lists'!$D$21,F170='Drop down lists'!$D$22,F170='Drop down lists'!$D$23),0,1)</f>
        <v>0</v>
      </c>
      <c r="S170" s="336">
        <f>IF(ISNA(VLOOKUP(G170,'Drop down lists'!A:A,1,FALSE)),1,0)</f>
        <v>0</v>
      </c>
      <c r="T170" s="336">
        <f>IF(OR(I170='Drop down lists'!$H$12,I170='Drop down lists'!$H$13,I170='Drop down lists'!$H$14,I170='Drop down lists'!$H$15),0,1)</f>
        <v>0</v>
      </c>
    </row>
    <row r="171" spans="1:20" ht="20.149999999999999" customHeight="1">
      <c r="A171" s="14"/>
      <c r="B171" s="14"/>
      <c r="C171" s="14"/>
      <c r="D171" s="14"/>
      <c r="E171" s="16" t="s">
        <v>2289</v>
      </c>
      <c r="F171" s="16" t="s">
        <v>2289</v>
      </c>
      <c r="G171" s="16" t="s">
        <v>4506</v>
      </c>
      <c r="H171" s="14"/>
      <c r="I171" s="16" t="s">
        <v>2289</v>
      </c>
      <c r="J171" s="208"/>
      <c r="K171" s="17"/>
      <c r="P171" s="283">
        <f t="shared" si="2"/>
        <v>0</v>
      </c>
      <c r="Q171" s="336">
        <f>IF(OR(E171='Drop down lists'!$D$3,E171='Drop down lists'!$D$4,E171='Drop down lists'!$D$5,E171='Drop down lists'!$D$6,E171='Drop down lists'!$D$6,E171='Drop down lists'!$D$7,E171='Drop down lists'!$D$8,E171='Drop down lists'!$D$9),0,1)</f>
        <v>0</v>
      </c>
      <c r="R171" s="336">
        <f>IF(OR(F171='Drop down lists'!$D$12,F171='Drop down lists'!$D$13,F171='Drop down lists'!$D$14,F171='Drop down lists'!$D$15,F171='Drop down lists'!$D$16,F171='Drop down lists'!$D$17,F171='Drop down lists'!$D$18,F171='Drop down lists'!$D$19,F171='Drop down lists'!$D$20,F171='Drop down lists'!$D$21,F171='Drop down lists'!$D$22,F171='Drop down lists'!$D$23),0,1)</f>
        <v>0</v>
      </c>
      <c r="S171" s="336">
        <f>IF(ISNA(VLOOKUP(G171,'Drop down lists'!A:A,1,FALSE)),1,0)</f>
        <v>0</v>
      </c>
      <c r="T171" s="336">
        <f>IF(OR(I171='Drop down lists'!$H$12,I171='Drop down lists'!$H$13,I171='Drop down lists'!$H$14,I171='Drop down lists'!$H$15),0,1)</f>
        <v>0</v>
      </c>
    </row>
    <row r="172" spans="1:20" ht="20.149999999999999" customHeight="1">
      <c r="A172" s="14"/>
      <c r="B172" s="14"/>
      <c r="C172" s="14"/>
      <c r="D172" s="14"/>
      <c r="E172" s="16" t="s">
        <v>2289</v>
      </c>
      <c r="F172" s="16" t="s">
        <v>2289</v>
      </c>
      <c r="G172" s="16" t="s">
        <v>4506</v>
      </c>
      <c r="H172" s="14"/>
      <c r="I172" s="16" t="s">
        <v>2289</v>
      </c>
      <c r="J172" s="208"/>
      <c r="K172" s="17"/>
      <c r="P172" s="283">
        <f t="shared" si="2"/>
        <v>0</v>
      </c>
      <c r="Q172" s="336">
        <f>IF(OR(E172='Drop down lists'!$D$3,E172='Drop down lists'!$D$4,E172='Drop down lists'!$D$5,E172='Drop down lists'!$D$6,E172='Drop down lists'!$D$6,E172='Drop down lists'!$D$7,E172='Drop down lists'!$D$8,E172='Drop down lists'!$D$9),0,1)</f>
        <v>0</v>
      </c>
      <c r="R172" s="336">
        <f>IF(OR(F172='Drop down lists'!$D$12,F172='Drop down lists'!$D$13,F172='Drop down lists'!$D$14,F172='Drop down lists'!$D$15,F172='Drop down lists'!$D$16,F172='Drop down lists'!$D$17,F172='Drop down lists'!$D$18,F172='Drop down lists'!$D$19,F172='Drop down lists'!$D$20,F172='Drop down lists'!$D$21,F172='Drop down lists'!$D$22,F172='Drop down lists'!$D$23),0,1)</f>
        <v>0</v>
      </c>
      <c r="S172" s="336">
        <f>IF(ISNA(VLOOKUP(G172,'Drop down lists'!A:A,1,FALSE)),1,0)</f>
        <v>0</v>
      </c>
      <c r="T172" s="336">
        <f>IF(OR(I172='Drop down lists'!$H$12,I172='Drop down lists'!$H$13,I172='Drop down lists'!$H$14,I172='Drop down lists'!$H$15),0,1)</f>
        <v>0</v>
      </c>
    </row>
    <row r="173" spans="1:20" ht="20.149999999999999" customHeight="1">
      <c r="A173" s="14"/>
      <c r="B173" s="14"/>
      <c r="C173" s="14"/>
      <c r="D173" s="14"/>
      <c r="E173" s="16" t="s">
        <v>2289</v>
      </c>
      <c r="F173" s="16" t="s">
        <v>2289</v>
      </c>
      <c r="G173" s="16" t="s">
        <v>4506</v>
      </c>
      <c r="H173" s="14"/>
      <c r="I173" s="16" t="s">
        <v>2289</v>
      </c>
      <c r="J173" s="208"/>
      <c r="K173" s="17"/>
      <c r="P173" s="283">
        <f t="shared" si="2"/>
        <v>0</v>
      </c>
      <c r="Q173" s="336">
        <f>IF(OR(E173='Drop down lists'!$D$3,E173='Drop down lists'!$D$4,E173='Drop down lists'!$D$5,E173='Drop down lists'!$D$6,E173='Drop down lists'!$D$6,E173='Drop down lists'!$D$7,E173='Drop down lists'!$D$8,E173='Drop down lists'!$D$9),0,1)</f>
        <v>0</v>
      </c>
      <c r="R173" s="336">
        <f>IF(OR(F173='Drop down lists'!$D$12,F173='Drop down lists'!$D$13,F173='Drop down lists'!$D$14,F173='Drop down lists'!$D$15,F173='Drop down lists'!$D$16,F173='Drop down lists'!$D$17,F173='Drop down lists'!$D$18,F173='Drop down lists'!$D$19,F173='Drop down lists'!$D$20,F173='Drop down lists'!$D$21,F173='Drop down lists'!$D$22,F173='Drop down lists'!$D$23),0,1)</f>
        <v>0</v>
      </c>
      <c r="S173" s="336">
        <f>IF(ISNA(VLOOKUP(G173,'Drop down lists'!A:A,1,FALSE)),1,0)</f>
        <v>0</v>
      </c>
      <c r="T173" s="336">
        <f>IF(OR(I173='Drop down lists'!$H$12,I173='Drop down lists'!$H$13,I173='Drop down lists'!$H$14,I173='Drop down lists'!$H$15),0,1)</f>
        <v>0</v>
      </c>
    </row>
    <row r="174" spans="1:20" ht="20.149999999999999" customHeight="1">
      <c r="A174" s="14"/>
      <c r="B174" s="14"/>
      <c r="C174" s="14"/>
      <c r="D174" s="14"/>
      <c r="E174" s="16" t="s">
        <v>2289</v>
      </c>
      <c r="F174" s="16" t="s">
        <v>2289</v>
      </c>
      <c r="G174" s="16" t="s">
        <v>4506</v>
      </c>
      <c r="H174" s="14"/>
      <c r="I174" s="16" t="s">
        <v>2289</v>
      </c>
      <c r="J174" s="208"/>
      <c r="K174" s="17"/>
      <c r="P174" s="283">
        <f t="shared" si="2"/>
        <v>0</v>
      </c>
      <c r="Q174" s="336">
        <f>IF(OR(E174='Drop down lists'!$D$3,E174='Drop down lists'!$D$4,E174='Drop down lists'!$D$5,E174='Drop down lists'!$D$6,E174='Drop down lists'!$D$6,E174='Drop down lists'!$D$7,E174='Drop down lists'!$D$8,E174='Drop down lists'!$D$9),0,1)</f>
        <v>0</v>
      </c>
      <c r="R174" s="336">
        <f>IF(OR(F174='Drop down lists'!$D$12,F174='Drop down lists'!$D$13,F174='Drop down lists'!$D$14,F174='Drop down lists'!$D$15,F174='Drop down lists'!$D$16,F174='Drop down lists'!$D$17,F174='Drop down lists'!$D$18,F174='Drop down lists'!$D$19,F174='Drop down lists'!$D$20,F174='Drop down lists'!$D$21,F174='Drop down lists'!$D$22,F174='Drop down lists'!$D$23),0,1)</f>
        <v>0</v>
      </c>
      <c r="S174" s="336">
        <f>IF(ISNA(VLOOKUP(G174,'Drop down lists'!A:A,1,FALSE)),1,0)</f>
        <v>0</v>
      </c>
      <c r="T174" s="336">
        <f>IF(OR(I174='Drop down lists'!$H$12,I174='Drop down lists'!$H$13,I174='Drop down lists'!$H$14,I174='Drop down lists'!$H$15),0,1)</f>
        <v>0</v>
      </c>
    </row>
    <row r="175" spans="1:20" ht="20.149999999999999" customHeight="1">
      <c r="A175" s="14"/>
      <c r="B175" s="14"/>
      <c r="C175" s="14"/>
      <c r="D175" s="14"/>
      <c r="E175" s="16" t="s">
        <v>2289</v>
      </c>
      <c r="F175" s="16" t="s">
        <v>2289</v>
      </c>
      <c r="G175" s="16" t="s">
        <v>4506</v>
      </c>
      <c r="H175" s="14"/>
      <c r="I175" s="16" t="s">
        <v>2289</v>
      </c>
      <c r="J175" s="208"/>
      <c r="K175" s="17"/>
      <c r="P175" s="283">
        <f t="shared" si="2"/>
        <v>0</v>
      </c>
      <c r="Q175" s="336">
        <f>IF(OR(E175='Drop down lists'!$D$3,E175='Drop down lists'!$D$4,E175='Drop down lists'!$D$5,E175='Drop down lists'!$D$6,E175='Drop down lists'!$D$6,E175='Drop down lists'!$D$7,E175='Drop down lists'!$D$8,E175='Drop down lists'!$D$9),0,1)</f>
        <v>0</v>
      </c>
      <c r="R175" s="336">
        <f>IF(OR(F175='Drop down lists'!$D$12,F175='Drop down lists'!$D$13,F175='Drop down lists'!$D$14,F175='Drop down lists'!$D$15,F175='Drop down lists'!$D$16,F175='Drop down lists'!$D$17,F175='Drop down lists'!$D$18,F175='Drop down lists'!$D$19,F175='Drop down lists'!$D$20,F175='Drop down lists'!$D$21,F175='Drop down lists'!$D$22,F175='Drop down lists'!$D$23),0,1)</f>
        <v>0</v>
      </c>
      <c r="S175" s="336">
        <f>IF(ISNA(VLOOKUP(G175,'Drop down lists'!A:A,1,FALSE)),1,0)</f>
        <v>0</v>
      </c>
      <c r="T175" s="336">
        <f>IF(OR(I175='Drop down lists'!$H$12,I175='Drop down lists'!$H$13,I175='Drop down lists'!$H$14,I175='Drop down lists'!$H$15),0,1)</f>
        <v>0</v>
      </c>
    </row>
    <row r="176" spans="1:20" ht="20.149999999999999" customHeight="1">
      <c r="A176" s="14"/>
      <c r="B176" s="14"/>
      <c r="C176" s="14"/>
      <c r="D176" s="14"/>
      <c r="E176" s="16" t="s">
        <v>2289</v>
      </c>
      <c r="F176" s="16" t="s">
        <v>2289</v>
      </c>
      <c r="G176" s="16" t="s">
        <v>4506</v>
      </c>
      <c r="H176" s="14"/>
      <c r="I176" s="16" t="s">
        <v>2289</v>
      </c>
      <c r="J176" s="208"/>
      <c r="K176" s="17"/>
      <c r="P176" s="283">
        <f t="shared" si="2"/>
        <v>0</v>
      </c>
      <c r="Q176" s="336">
        <f>IF(OR(E176='Drop down lists'!$D$3,E176='Drop down lists'!$D$4,E176='Drop down lists'!$D$5,E176='Drop down lists'!$D$6,E176='Drop down lists'!$D$6,E176='Drop down lists'!$D$7,E176='Drop down lists'!$D$8,E176='Drop down lists'!$D$9),0,1)</f>
        <v>0</v>
      </c>
      <c r="R176" s="336">
        <f>IF(OR(F176='Drop down lists'!$D$12,F176='Drop down lists'!$D$13,F176='Drop down lists'!$D$14,F176='Drop down lists'!$D$15,F176='Drop down lists'!$D$16,F176='Drop down lists'!$D$17,F176='Drop down lists'!$D$18,F176='Drop down lists'!$D$19,F176='Drop down lists'!$D$20,F176='Drop down lists'!$D$21,F176='Drop down lists'!$D$22,F176='Drop down lists'!$D$23),0,1)</f>
        <v>0</v>
      </c>
      <c r="S176" s="336">
        <f>IF(ISNA(VLOOKUP(G176,'Drop down lists'!A:A,1,FALSE)),1,0)</f>
        <v>0</v>
      </c>
      <c r="T176" s="336">
        <f>IF(OR(I176='Drop down lists'!$H$12,I176='Drop down lists'!$H$13,I176='Drop down lists'!$H$14,I176='Drop down lists'!$H$15),0,1)</f>
        <v>0</v>
      </c>
    </row>
    <row r="177" spans="1:20" ht="20.149999999999999" customHeight="1">
      <c r="A177" s="14"/>
      <c r="B177" s="14"/>
      <c r="C177" s="14"/>
      <c r="D177" s="14"/>
      <c r="E177" s="16" t="s">
        <v>2289</v>
      </c>
      <c r="F177" s="16" t="s">
        <v>2289</v>
      </c>
      <c r="G177" s="16" t="s">
        <v>4506</v>
      </c>
      <c r="H177" s="14"/>
      <c r="I177" s="16" t="s">
        <v>2289</v>
      </c>
      <c r="J177" s="208"/>
      <c r="K177" s="17"/>
      <c r="P177" s="283">
        <f t="shared" si="2"/>
        <v>0</v>
      </c>
      <c r="Q177" s="336">
        <f>IF(OR(E177='Drop down lists'!$D$3,E177='Drop down lists'!$D$4,E177='Drop down lists'!$D$5,E177='Drop down lists'!$D$6,E177='Drop down lists'!$D$6,E177='Drop down lists'!$D$7,E177='Drop down lists'!$D$8,E177='Drop down lists'!$D$9),0,1)</f>
        <v>0</v>
      </c>
      <c r="R177" s="336">
        <f>IF(OR(F177='Drop down lists'!$D$12,F177='Drop down lists'!$D$13,F177='Drop down lists'!$D$14,F177='Drop down lists'!$D$15,F177='Drop down lists'!$D$16,F177='Drop down lists'!$D$17,F177='Drop down lists'!$D$18,F177='Drop down lists'!$D$19,F177='Drop down lists'!$D$20,F177='Drop down lists'!$D$21,F177='Drop down lists'!$D$22,F177='Drop down lists'!$D$23),0,1)</f>
        <v>0</v>
      </c>
      <c r="S177" s="336">
        <f>IF(ISNA(VLOOKUP(G177,'Drop down lists'!A:A,1,FALSE)),1,0)</f>
        <v>0</v>
      </c>
      <c r="T177" s="336">
        <f>IF(OR(I177='Drop down lists'!$H$12,I177='Drop down lists'!$H$13,I177='Drop down lists'!$H$14,I177='Drop down lists'!$H$15),0,1)</f>
        <v>0</v>
      </c>
    </row>
    <row r="178" spans="1:20" ht="20.149999999999999" customHeight="1">
      <c r="A178" s="14"/>
      <c r="B178" s="14"/>
      <c r="C178" s="14"/>
      <c r="D178" s="14"/>
      <c r="E178" s="16" t="s">
        <v>2289</v>
      </c>
      <c r="F178" s="16" t="s">
        <v>2289</v>
      </c>
      <c r="G178" s="16" t="s">
        <v>4506</v>
      </c>
      <c r="H178" s="14"/>
      <c r="I178" s="16" t="s">
        <v>2289</v>
      </c>
      <c r="J178" s="208"/>
      <c r="K178" s="17"/>
      <c r="P178" s="283">
        <f t="shared" si="2"/>
        <v>0</v>
      </c>
      <c r="Q178" s="336">
        <f>IF(OR(E178='Drop down lists'!$D$3,E178='Drop down lists'!$D$4,E178='Drop down lists'!$D$5,E178='Drop down lists'!$D$6,E178='Drop down lists'!$D$6,E178='Drop down lists'!$D$7,E178='Drop down lists'!$D$8,E178='Drop down lists'!$D$9),0,1)</f>
        <v>0</v>
      </c>
      <c r="R178" s="336">
        <f>IF(OR(F178='Drop down lists'!$D$12,F178='Drop down lists'!$D$13,F178='Drop down lists'!$D$14,F178='Drop down lists'!$D$15,F178='Drop down lists'!$D$16,F178='Drop down lists'!$D$17,F178='Drop down lists'!$D$18,F178='Drop down lists'!$D$19,F178='Drop down lists'!$D$20,F178='Drop down lists'!$D$21,F178='Drop down lists'!$D$22,F178='Drop down lists'!$D$23),0,1)</f>
        <v>0</v>
      </c>
      <c r="S178" s="336">
        <f>IF(ISNA(VLOOKUP(G178,'Drop down lists'!A:A,1,FALSE)),1,0)</f>
        <v>0</v>
      </c>
      <c r="T178" s="336">
        <f>IF(OR(I178='Drop down lists'!$H$12,I178='Drop down lists'!$H$13,I178='Drop down lists'!$H$14,I178='Drop down lists'!$H$15),0,1)</f>
        <v>0</v>
      </c>
    </row>
    <row r="179" spans="1:20" ht="20.149999999999999" customHeight="1">
      <c r="A179" s="14"/>
      <c r="B179" s="14"/>
      <c r="C179" s="14"/>
      <c r="D179" s="14"/>
      <c r="E179" s="16" t="s">
        <v>2289</v>
      </c>
      <c r="F179" s="16" t="s">
        <v>2289</v>
      </c>
      <c r="G179" s="16" t="s">
        <v>4506</v>
      </c>
      <c r="H179" s="14"/>
      <c r="I179" s="16" t="s">
        <v>2289</v>
      </c>
      <c r="J179" s="208"/>
      <c r="K179" s="17"/>
      <c r="P179" s="283">
        <f t="shared" si="2"/>
        <v>0</v>
      </c>
      <c r="Q179" s="336">
        <f>IF(OR(E179='Drop down lists'!$D$3,E179='Drop down lists'!$D$4,E179='Drop down lists'!$D$5,E179='Drop down lists'!$D$6,E179='Drop down lists'!$D$6,E179='Drop down lists'!$D$7,E179='Drop down lists'!$D$8,E179='Drop down lists'!$D$9),0,1)</f>
        <v>0</v>
      </c>
      <c r="R179" s="336">
        <f>IF(OR(F179='Drop down lists'!$D$12,F179='Drop down lists'!$D$13,F179='Drop down lists'!$D$14,F179='Drop down lists'!$D$15,F179='Drop down lists'!$D$16,F179='Drop down lists'!$D$17,F179='Drop down lists'!$D$18,F179='Drop down lists'!$D$19,F179='Drop down lists'!$D$20,F179='Drop down lists'!$D$21,F179='Drop down lists'!$D$22,F179='Drop down lists'!$D$23),0,1)</f>
        <v>0</v>
      </c>
      <c r="S179" s="336">
        <f>IF(ISNA(VLOOKUP(G179,'Drop down lists'!A:A,1,FALSE)),1,0)</f>
        <v>0</v>
      </c>
      <c r="T179" s="336">
        <f>IF(OR(I179='Drop down lists'!$H$12,I179='Drop down lists'!$H$13,I179='Drop down lists'!$H$14,I179='Drop down lists'!$H$15),0,1)</f>
        <v>0</v>
      </c>
    </row>
    <row r="180" spans="1:20" ht="20.149999999999999" customHeight="1">
      <c r="A180" s="14"/>
      <c r="B180" s="14"/>
      <c r="C180" s="14"/>
      <c r="D180" s="14"/>
      <c r="E180" s="16" t="s">
        <v>2289</v>
      </c>
      <c r="F180" s="16" t="s">
        <v>2289</v>
      </c>
      <c r="G180" s="16" t="s">
        <v>4506</v>
      </c>
      <c r="H180" s="14"/>
      <c r="I180" s="16" t="s">
        <v>2289</v>
      </c>
      <c r="J180" s="208"/>
      <c r="K180" s="17"/>
      <c r="P180" s="283">
        <f t="shared" si="2"/>
        <v>0</v>
      </c>
      <c r="Q180" s="336">
        <f>IF(OR(E180='Drop down lists'!$D$3,E180='Drop down lists'!$D$4,E180='Drop down lists'!$D$5,E180='Drop down lists'!$D$6,E180='Drop down lists'!$D$6,E180='Drop down lists'!$D$7,E180='Drop down lists'!$D$8,E180='Drop down lists'!$D$9),0,1)</f>
        <v>0</v>
      </c>
      <c r="R180" s="336">
        <f>IF(OR(F180='Drop down lists'!$D$12,F180='Drop down lists'!$D$13,F180='Drop down lists'!$D$14,F180='Drop down lists'!$D$15,F180='Drop down lists'!$D$16,F180='Drop down lists'!$D$17,F180='Drop down lists'!$D$18,F180='Drop down lists'!$D$19,F180='Drop down lists'!$D$20,F180='Drop down lists'!$D$21,F180='Drop down lists'!$D$22,F180='Drop down lists'!$D$23),0,1)</f>
        <v>0</v>
      </c>
      <c r="S180" s="336">
        <f>IF(ISNA(VLOOKUP(G180,'Drop down lists'!A:A,1,FALSE)),1,0)</f>
        <v>0</v>
      </c>
      <c r="T180" s="336">
        <f>IF(OR(I180='Drop down lists'!$H$12,I180='Drop down lists'!$H$13,I180='Drop down lists'!$H$14,I180='Drop down lists'!$H$15),0,1)</f>
        <v>0</v>
      </c>
    </row>
    <row r="181" spans="1:20" ht="20.149999999999999" customHeight="1">
      <c r="A181" s="14"/>
      <c r="B181" s="14"/>
      <c r="C181" s="14"/>
      <c r="D181" s="14"/>
      <c r="E181" s="16" t="s">
        <v>2289</v>
      </c>
      <c r="F181" s="16" t="s">
        <v>2289</v>
      </c>
      <c r="G181" s="16" t="s">
        <v>4506</v>
      </c>
      <c r="H181" s="14"/>
      <c r="I181" s="16" t="s">
        <v>2289</v>
      </c>
      <c r="J181" s="208"/>
      <c r="K181" s="17"/>
      <c r="P181" s="283">
        <f t="shared" si="2"/>
        <v>0</v>
      </c>
      <c r="Q181" s="336">
        <f>IF(OR(E181='Drop down lists'!$D$3,E181='Drop down lists'!$D$4,E181='Drop down lists'!$D$5,E181='Drop down lists'!$D$6,E181='Drop down lists'!$D$6,E181='Drop down lists'!$D$7,E181='Drop down lists'!$D$8,E181='Drop down lists'!$D$9),0,1)</f>
        <v>0</v>
      </c>
      <c r="R181" s="336">
        <f>IF(OR(F181='Drop down lists'!$D$12,F181='Drop down lists'!$D$13,F181='Drop down lists'!$D$14,F181='Drop down lists'!$D$15,F181='Drop down lists'!$D$16,F181='Drop down lists'!$D$17,F181='Drop down lists'!$D$18,F181='Drop down lists'!$D$19,F181='Drop down lists'!$D$20,F181='Drop down lists'!$D$21,F181='Drop down lists'!$D$22,F181='Drop down lists'!$D$23),0,1)</f>
        <v>0</v>
      </c>
      <c r="S181" s="336">
        <f>IF(ISNA(VLOOKUP(G181,'Drop down lists'!A:A,1,FALSE)),1,0)</f>
        <v>0</v>
      </c>
      <c r="T181" s="336">
        <f>IF(OR(I181='Drop down lists'!$H$12,I181='Drop down lists'!$H$13,I181='Drop down lists'!$H$14,I181='Drop down lists'!$H$15),0,1)</f>
        <v>0</v>
      </c>
    </row>
    <row r="182" spans="1:20" ht="20.149999999999999" customHeight="1">
      <c r="A182" s="14"/>
      <c r="B182" s="14"/>
      <c r="C182" s="14"/>
      <c r="D182" s="14"/>
      <c r="E182" s="16" t="s">
        <v>2289</v>
      </c>
      <c r="F182" s="16" t="s">
        <v>2289</v>
      </c>
      <c r="G182" s="16" t="s">
        <v>4506</v>
      </c>
      <c r="H182" s="14"/>
      <c r="I182" s="16" t="s">
        <v>2289</v>
      </c>
      <c r="J182" s="208"/>
      <c r="K182" s="17"/>
      <c r="P182" s="283">
        <f t="shared" si="2"/>
        <v>0</v>
      </c>
      <c r="Q182" s="336">
        <f>IF(OR(E182='Drop down lists'!$D$3,E182='Drop down lists'!$D$4,E182='Drop down lists'!$D$5,E182='Drop down lists'!$D$6,E182='Drop down lists'!$D$6,E182='Drop down lists'!$D$7,E182='Drop down lists'!$D$8,E182='Drop down lists'!$D$9),0,1)</f>
        <v>0</v>
      </c>
      <c r="R182" s="336">
        <f>IF(OR(F182='Drop down lists'!$D$12,F182='Drop down lists'!$D$13,F182='Drop down lists'!$D$14,F182='Drop down lists'!$D$15,F182='Drop down lists'!$D$16,F182='Drop down lists'!$D$17,F182='Drop down lists'!$D$18,F182='Drop down lists'!$D$19,F182='Drop down lists'!$D$20,F182='Drop down lists'!$D$21,F182='Drop down lists'!$D$22,F182='Drop down lists'!$D$23),0,1)</f>
        <v>0</v>
      </c>
      <c r="S182" s="336">
        <f>IF(ISNA(VLOOKUP(G182,'Drop down lists'!A:A,1,FALSE)),1,0)</f>
        <v>0</v>
      </c>
      <c r="T182" s="336">
        <f>IF(OR(I182='Drop down lists'!$H$12,I182='Drop down lists'!$H$13,I182='Drop down lists'!$H$14,I182='Drop down lists'!$H$15),0,1)</f>
        <v>0</v>
      </c>
    </row>
    <row r="183" spans="1:20" ht="20.149999999999999" customHeight="1">
      <c r="A183" s="14"/>
      <c r="B183" s="14"/>
      <c r="C183" s="14"/>
      <c r="D183" s="14"/>
      <c r="E183" s="16" t="s">
        <v>2289</v>
      </c>
      <c r="F183" s="16" t="s">
        <v>2289</v>
      </c>
      <c r="G183" s="16" t="s">
        <v>4506</v>
      </c>
      <c r="H183" s="14"/>
      <c r="I183" s="16" t="s">
        <v>2289</v>
      </c>
      <c r="J183" s="208"/>
      <c r="K183" s="17"/>
      <c r="P183" s="283">
        <f t="shared" si="2"/>
        <v>0</v>
      </c>
      <c r="Q183" s="336">
        <f>IF(OR(E183='Drop down lists'!$D$3,E183='Drop down lists'!$D$4,E183='Drop down lists'!$D$5,E183='Drop down lists'!$D$6,E183='Drop down lists'!$D$6,E183='Drop down lists'!$D$7,E183='Drop down lists'!$D$8,E183='Drop down lists'!$D$9),0,1)</f>
        <v>0</v>
      </c>
      <c r="R183" s="336">
        <f>IF(OR(F183='Drop down lists'!$D$12,F183='Drop down lists'!$D$13,F183='Drop down lists'!$D$14,F183='Drop down lists'!$D$15,F183='Drop down lists'!$D$16,F183='Drop down lists'!$D$17,F183='Drop down lists'!$D$18,F183='Drop down lists'!$D$19,F183='Drop down lists'!$D$20,F183='Drop down lists'!$D$21,F183='Drop down lists'!$D$22,F183='Drop down lists'!$D$23),0,1)</f>
        <v>0</v>
      </c>
      <c r="S183" s="336">
        <f>IF(ISNA(VLOOKUP(G183,'Drop down lists'!A:A,1,FALSE)),1,0)</f>
        <v>0</v>
      </c>
      <c r="T183" s="336">
        <f>IF(OR(I183='Drop down lists'!$H$12,I183='Drop down lists'!$H$13,I183='Drop down lists'!$H$14,I183='Drop down lists'!$H$15),0,1)</f>
        <v>0</v>
      </c>
    </row>
    <row r="184" spans="1:20" ht="20.149999999999999" customHeight="1">
      <c r="A184" s="14"/>
      <c r="B184" s="14"/>
      <c r="C184" s="14"/>
      <c r="D184" s="14"/>
      <c r="E184" s="16" t="s">
        <v>2289</v>
      </c>
      <c r="F184" s="16" t="s">
        <v>2289</v>
      </c>
      <c r="G184" s="16" t="s">
        <v>4506</v>
      </c>
      <c r="H184" s="14"/>
      <c r="I184" s="16" t="s">
        <v>2289</v>
      </c>
      <c r="J184" s="208"/>
      <c r="K184" s="17"/>
      <c r="P184" s="283">
        <f t="shared" si="2"/>
        <v>0</v>
      </c>
      <c r="Q184" s="336">
        <f>IF(OR(E184='Drop down lists'!$D$3,E184='Drop down lists'!$D$4,E184='Drop down lists'!$D$5,E184='Drop down lists'!$D$6,E184='Drop down lists'!$D$6,E184='Drop down lists'!$D$7,E184='Drop down lists'!$D$8,E184='Drop down lists'!$D$9),0,1)</f>
        <v>0</v>
      </c>
      <c r="R184" s="336">
        <f>IF(OR(F184='Drop down lists'!$D$12,F184='Drop down lists'!$D$13,F184='Drop down lists'!$D$14,F184='Drop down lists'!$D$15,F184='Drop down lists'!$D$16,F184='Drop down lists'!$D$17,F184='Drop down lists'!$D$18,F184='Drop down lists'!$D$19,F184='Drop down lists'!$D$20,F184='Drop down lists'!$D$21,F184='Drop down lists'!$D$22,F184='Drop down lists'!$D$23),0,1)</f>
        <v>0</v>
      </c>
      <c r="S184" s="336">
        <f>IF(ISNA(VLOOKUP(G184,'Drop down lists'!A:A,1,FALSE)),1,0)</f>
        <v>0</v>
      </c>
      <c r="T184" s="336">
        <f>IF(OR(I184='Drop down lists'!$H$12,I184='Drop down lists'!$H$13,I184='Drop down lists'!$H$14,I184='Drop down lists'!$H$15),0,1)</f>
        <v>0</v>
      </c>
    </row>
    <row r="185" spans="1:20" ht="20.149999999999999" customHeight="1">
      <c r="A185" s="14"/>
      <c r="B185" s="14"/>
      <c r="C185" s="14"/>
      <c r="D185" s="14"/>
      <c r="E185" s="16" t="s">
        <v>2289</v>
      </c>
      <c r="F185" s="16" t="s">
        <v>2289</v>
      </c>
      <c r="G185" s="16" t="s">
        <v>4506</v>
      </c>
      <c r="H185" s="14"/>
      <c r="I185" s="16" t="s">
        <v>2289</v>
      </c>
      <c r="J185" s="208"/>
      <c r="K185" s="17"/>
      <c r="P185" s="283">
        <f t="shared" si="2"/>
        <v>0</v>
      </c>
      <c r="Q185" s="336">
        <f>IF(OR(E185='Drop down lists'!$D$3,E185='Drop down lists'!$D$4,E185='Drop down lists'!$D$5,E185='Drop down lists'!$D$6,E185='Drop down lists'!$D$6,E185='Drop down lists'!$D$7,E185='Drop down lists'!$D$8,E185='Drop down lists'!$D$9),0,1)</f>
        <v>0</v>
      </c>
      <c r="R185" s="336">
        <f>IF(OR(F185='Drop down lists'!$D$12,F185='Drop down lists'!$D$13,F185='Drop down lists'!$D$14,F185='Drop down lists'!$D$15,F185='Drop down lists'!$D$16,F185='Drop down lists'!$D$17,F185='Drop down lists'!$D$18,F185='Drop down lists'!$D$19,F185='Drop down lists'!$D$20,F185='Drop down lists'!$D$21,F185='Drop down lists'!$D$22,F185='Drop down lists'!$D$23),0,1)</f>
        <v>0</v>
      </c>
      <c r="S185" s="336">
        <f>IF(ISNA(VLOOKUP(G185,'Drop down lists'!A:A,1,FALSE)),1,0)</f>
        <v>0</v>
      </c>
      <c r="T185" s="336">
        <f>IF(OR(I185='Drop down lists'!$H$12,I185='Drop down lists'!$H$13,I185='Drop down lists'!$H$14,I185='Drop down lists'!$H$15),0,1)</f>
        <v>0</v>
      </c>
    </row>
    <row r="186" spans="1:20" ht="20.149999999999999" customHeight="1">
      <c r="A186" s="14"/>
      <c r="B186" s="14"/>
      <c r="C186" s="14"/>
      <c r="D186" s="14"/>
      <c r="E186" s="16" t="s">
        <v>2289</v>
      </c>
      <c r="F186" s="16" t="s">
        <v>2289</v>
      </c>
      <c r="G186" s="16" t="s">
        <v>4506</v>
      </c>
      <c r="H186" s="14"/>
      <c r="I186" s="16" t="s">
        <v>2289</v>
      </c>
      <c r="J186" s="208"/>
      <c r="K186" s="17"/>
      <c r="P186" s="283">
        <f t="shared" si="2"/>
        <v>0</v>
      </c>
      <c r="Q186" s="336">
        <f>IF(OR(E186='Drop down lists'!$D$3,E186='Drop down lists'!$D$4,E186='Drop down lists'!$D$5,E186='Drop down lists'!$D$6,E186='Drop down lists'!$D$6,E186='Drop down lists'!$D$7,E186='Drop down lists'!$D$8,E186='Drop down lists'!$D$9),0,1)</f>
        <v>0</v>
      </c>
      <c r="R186" s="336">
        <f>IF(OR(F186='Drop down lists'!$D$12,F186='Drop down lists'!$D$13,F186='Drop down lists'!$D$14,F186='Drop down lists'!$D$15,F186='Drop down lists'!$D$16,F186='Drop down lists'!$D$17,F186='Drop down lists'!$D$18,F186='Drop down lists'!$D$19,F186='Drop down lists'!$D$20,F186='Drop down lists'!$D$21,F186='Drop down lists'!$D$22,F186='Drop down lists'!$D$23),0,1)</f>
        <v>0</v>
      </c>
      <c r="S186" s="336">
        <f>IF(ISNA(VLOOKUP(G186,'Drop down lists'!A:A,1,FALSE)),1,0)</f>
        <v>0</v>
      </c>
      <c r="T186" s="336">
        <f>IF(OR(I186='Drop down lists'!$H$12,I186='Drop down lists'!$H$13,I186='Drop down lists'!$H$14,I186='Drop down lists'!$H$15),0,1)</f>
        <v>0</v>
      </c>
    </row>
    <row r="187" spans="1:20" ht="20.149999999999999" customHeight="1">
      <c r="A187" s="14"/>
      <c r="B187" s="14"/>
      <c r="C187" s="14"/>
      <c r="D187" s="14"/>
      <c r="E187" s="16" t="s">
        <v>2289</v>
      </c>
      <c r="F187" s="16" t="s">
        <v>2289</v>
      </c>
      <c r="G187" s="16" t="s">
        <v>4506</v>
      </c>
      <c r="H187" s="14"/>
      <c r="I187" s="16" t="s">
        <v>2289</v>
      </c>
      <c r="J187" s="208"/>
      <c r="K187" s="17"/>
      <c r="P187" s="283">
        <f t="shared" si="2"/>
        <v>0</v>
      </c>
      <c r="Q187" s="336">
        <f>IF(OR(E187='Drop down lists'!$D$3,E187='Drop down lists'!$D$4,E187='Drop down lists'!$D$5,E187='Drop down lists'!$D$6,E187='Drop down lists'!$D$6,E187='Drop down lists'!$D$7,E187='Drop down lists'!$D$8,E187='Drop down lists'!$D$9),0,1)</f>
        <v>0</v>
      </c>
      <c r="R187" s="336">
        <f>IF(OR(F187='Drop down lists'!$D$12,F187='Drop down lists'!$D$13,F187='Drop down lists'!$D$14,F187='Drop down lists'!$D$15,F187='Drop down lists'!$D$16,F187='Drop down lists'!$D$17,F187='Drop down lists'!$D$18,F187='Drop down lists'!$D$19,F187='Drop down lists'!$D$20,F187='Drop down lists'!$D$21,F187='Drop down lists'!$D$22,F187='Drop down lists'!$D$23),0,1)</f>
        <v>0</v>
      </c>
      <c r="S187" s="336">
        <f>IF(ISNA(VLOOKUP(G187,'Drop down lists'!A:A,1,FALSE)),1,0)</f>
        <v>0</v>
      </c>
      <c r="T187" s="336">
        <f>IF(OR(I187='Drop down lists'!$H$12,I187='Drop down lists'!$H$13,I187='Drop down lists'!$H$14,I187='Drop down lists'!$H$15),0,1)</f>
        <v>0</v>
      </c>
    </row>
    <row r="188" spans="1:20" ht="20.149999999999999" customHeight="1">
      <c r="A188" s="14"/>
      <c r="B188" s="14"/>
      <c r="C188" s="14"/>
      <c r="D188" s="14"/>
      <c r="E188" s="16" t="s">
        <v>2289</v>
      </c>
      <c r="F188" s="16" t="s">
        <v>2289</v>
      </c>
      <c r="G188" s="16" t="s">
        <v>4506</v>
      </c>
      <c r="H188" s="14"/>
      <c r="I188" s="16" t="s">
        <v>2289</v>
      </c>
      <c r="J188" s="208"/>
      <c r="K188" s="17"/>
      <c r="P188" s="283">
        <f t="shared" si="2"/>
        <v>0</v>
      </c>
      <c r="Q188" s="336">
        <f>IF(OR(E188='Drop down lists'!$D$3,E188='Drop down lists'!$D$4,E188='Drop down lists'!$D$5,E188='Drop down lists'!$D$6,E188='Drop down lists'!$D$6,E188='Drop down lists'!$D$7,E188='Drop down lists'!$D$8,E188='Drop down lists'!$D$9),0,1)</f>
        <v>0</v>
      </c>
      <c r="R188" s="336">
        <f>IF(OR(F188='Drop down lists'!$D$12,F188='Drop down lists'!$D$13,F188='Drop down lists'!$D$14,F188='Drop down lists'!$D$15,F188='Drop down lists'!$D$16,F188='Drop down lists'!$D$17,F188='Drop down lists'!$D$18,F188='Drop down lists'!$D$19,F188='Drop down lists'!$D$20,F188='Drop down lists'!$D$21,F188='Drop down lists'!$D$22,F188='Drop down lists'!$D$23),0,1)</f>
        <v>0</v>
      </c>
      <c r="S188" s="336">
        <f>IF(ISNA(VLOOKUP(G188,'Drop down lists'!A:A,1,FALSE)),1,0)</f>
        <v>0</v>
      </c>
      <c r="T188" s="336">
        <f>IF(OR(I188='Drop down lists'!$H$12,I188='Drop down lists'!$H$13,I188='Drop down lists'!$H$14,I188='Drop down lists'!$H$15),0,1)</f>
        <v>0</v>
      </c>
    </row>
    <row r="189" spans="1:20" ht="20.149999999999999" customHeight="1">
      <c r="A189" s="14"/>
      <c r="B189" s="14"/>
      <c r="C189" s="14"/>
      <c r="D189" s="14"/>
      <c r="E189" s="16" t="s">
        <v>2289</v>
      </c>
      <c r="F189" s="16" t="s">
        <v>2289</v>
      </c>
      <c r="G189" s="16" t="s">
        <v>4506</v>
      </c>
      <c r="H189" s="14"/>
      <c r="I189" s="16" t="s">
        <v>2289</v>
      </c>
      <c r="J189" s="208"/>
      <c r="K189" s="17"/>
      <c r="P189" s="283">
        <f t="shared" si="2"/>
        <v>0</v>
      </c>
      <c r="Q189" s="336">
        <f>IF(OR(E189='Drop down lists'!$D$3,E189='Drop down lists'!$D$4,E189='Drop down lists'!$D$5,E189='Drop down lists'!$D$6,E189='Drop down lists'!$D$6,E189='Drop down lists'!$D$7,E189='Drop down lists'!$D$8,E189='Drop down lists'!$D$9),0,1)</f>
        <v>0</v>
      </c>
      <c r="R189" s="336">
        <f>IF(OR(F189='Drop down lists'!$D$12,F189='Drop down lists'!$D$13,F189='Drop down lists'!$D$14,F189='Drop down lists'!$D$15,F189='Drop down lists'!$D$16,F189='Drop down lists'!$D$17,F189='Drop down lists'!$D$18,F189='Drop down lists'!$D$19,F189='Drop down lists'!$D$20,F189='Drop down lists'!$D$21,F189='Drop down lists'!$D$22,F189='Drop down lists'!$D$23),0,1)</f>
        <v>0</v>
      </c>
      <c r="S189" s="336">
        <f>IF(ISNA(VLOOKUP(G189,'Drop down lists'!A:A,1,FALSE)),1,0)</f>
        <v>0</v>
      </c>
      <c r="T189" s="336">
        <f>IF(OR(I189='Drop down lists'!$H$12,I189='Drop down lists'!$H$13,I189='Drop down lists'!$H$14,I189='Drop down lists'!$H$15),0,1)</f>
        <v>0</v>
      </c>
    </row>
    <row r="190" spans="1:20" ht="20.149999999999999" customHeight="1">
      <c r="A190" s="14"/>
      <c r="B190" s="14"/>
      <c r="C190" s="14"/>
      <c r="D190" s="14"/>
      <c r="E190" s="16" t="s">
        <v>2289</v>
      </c>
      <c r="F190" s="16" t="s">
        <v>2289</v>
      </c>
      <c r="G190" s="16" t="s">
        <v>4506</v>
      </c>
      <c r="H190" s="14"/>
      <c r="I190" s="16" t="s">
        <v>2289</v>
      </c>
      <c r="J190" s="208"/>
      <c r="K190" s="17"/>
      <c r="P190" s="283">
        <f t="shared" si="2"/>
        <v>0</v>
      </c>
      <c r="Q190" s="336">
        <f>IF(OR(E190='Drop down lists'!$D$3,E190='Drop down lists'!$D$4,E190='Drop down lists'!$D$5,E190='Drop down lists'!$D$6,E190='Drop down lists'!$D$6,E190='Drop down lists'!$D$7,E190='Drop down lists'!$D$8,E190='Drop down lists'!$D$9),0,1)</f>
        <v>0</v>
      </c>
      <c r="R190" s="336">
        <f>IF(OR(F190='Drop down lists'!$D$12,F190='Drop down lists'!$D$13,F190='Drop down lists'!$D$14,F190='Drop down lists'!$D$15,F190='Drop down lists'!$D$16,F190='Drop down lists'!$D$17,F190='Drop down lists'!$D$18,F190='Drop down lists'!$D$19,F190='Drop down lists'!$D$20,F190='Drop down lists'!$D$21,F190='Drop down lists'!$D$22,F190='Drop down lists'!$D$23),0,1)</f>
        <v>0</v>
      </c>
      <c r="S190" s="336">
        <f>IF(ISNA(VLOOKUP(G190,'Drop down lists'!A:A,1,FALSE)),1,0)</f>
        <v>0</v>
      </c>
      <c r="T190" s="336">
        <f>IF(OR(I190='Drop down lists'!$H$12,I190='Drop down lists'!$H$13,I190='Drop down lists'!$H$14,I190='Drop down lists'!$H$15),0,1)</f>
        <v>0</v>
      </c>
    </row>
    <row r="191" spans="1:20" ht="20.149999999999999" customHeight="1">
      <c r="A191" s="14"/>
      <c r="B191" s="14"/>
      <c r="C191" s="14"/>
      <c r="D191" s="14"/>
      <c r="E191" s="16" t="s">
        <v>2289</v>
      </c>
      <c r="F191" s="16" t="s">
        <v>2289</v>
      </c>
      <c r="G191" s="16" t="s">
        <v>4506</v>
      </c>
      <c r="H191" s="14"/>
      <c r="I191" s="16" t="s">
        <v>2289</v>
      </c>
      <c r="J191" s="208"/>
      <c r="K191" s="17"/>
      <c r="P191" s="283">
        <f t="shared" si="2"/>
        <v>0</v>
      </c>
      <c r="Q191" s="336">
        <f>IF(OR(E191='Drop down lists'!$D$3,E191='Drop down lists'!$D$4,E191='Drop down lists'!$D$5,E191='Drop down lists'!$D$6,E191='Drop down lists'!$D$6,E191='Drop down lists'!$D$7,E191='Drop down lists'!$D$8,E191='Drop down lists'!$D$9),0,1)</f>
        <v>0</v>
      </c>
      <c r="R191" s="336">
        <f>IF(OR(F191='Drop down lists'!$D$12,F191='Drop down lists'!$D$13,F191='Drop down lists'!$D$14,F191='Drop down lists'!$D$15,F191='Drop down lists'!$D$16,F191='Drop down lists'!$D$17,F191='Drop down lists'!$D$18,F191='Drop down lists'!$D$19,F191='Drop down lists'!$D$20,F191='Drop down lists'!$D$21,F191='Drop down lists'!$D$22,F191='Drop down lists'!$D$23),0,1)</f>
        <v>0</v>
      </c>
      <c r="S191" s="336">
        <f>IF(ISNA(VLOOKUP(G191,'Drop down lists'!A:A,1,FALSE)),1,0)</f>
        <v>0</v>
      </c>
      <c r="T191" s="336">
        <f>IF(OR(I191='Drop down lists'!$H$12,I191='Drop down lists'!$H$13,I191='Drop down lists'!$H$14,I191='Drop down lists'!$H$15),0,1)</f>
        <v>0</v>
      </c>
    </row>
    <row r="192" spans="1:20" ht="20.149999999999999" customHeight="1">
      <c r="A192" s="14"/>
      <c r="B192" s="14"/>
      <c r="C192" s="14"/>
      <c r="D192" s="14"/>
      <c r="E192" s="16" t="s">
        <v>2289</v>
      </c>
      <c r="F192" s="16" t="s">
        <v>2289</v>
      </c>
      <c r="G192" s="16" t="s">
        <v>4506</v>
      </c>
      <c r="H192" s="14"/>
      <c r="I192" s="16" t="s">
        <v>2289</v>
      </c>
      <c r="J192" s="208"/>
      <c r="K192" s="17"/>
      <c r="P192" s="283">
        <f t="shared" si="2"/>
        <v>0</v>
      </c>
      <c r="Q192" s="336">
        <f>IF(OR(E192='Drop down lists'!$D$3,E192='Drop down lists'!$D$4,E192='Drop down lists'!$D$5,E192='Drop down lists'!$D$6,E192='Drop down lists'!$D$6,E192='Drop down lists'!$D$7,E192='Drop down lists'!$D$8,E192='Drop down lists'!$D$9),0,1)</f>
        <v>0</v>
      </c>
      <c r="R192" s="336">
        <f>IF(OR(F192='Drop down lists'!$D$12,F192='Drop down lists'!$D$13,F192='Drop down lists'!$D$14,F192='Drop down lists'!$D$15,F192='Drop down lists'!$D$16,F192='Drop down lists'!$D$17,F192='Drop down lists'!$D$18,F192='Drop down lists'!$D$19,F192='Drop down lists'!$D$20,F192='Drop down lists'!$D$21,F192='Drop down lists'!$D$22,F192='Drop down lists'!$D$23),0,1)</f>
        <v>0</v>
      </c>
      <c r="S192" s="336">
        <f>IF(ISNA(VLOOKUP(G192,'Drop down lists'!A:A,1,FALSE)),1,0)</f>
        <v>0</v>
      </c>
      <c r="T192" s="336">
        <f>IF(OR(I192='Drop down lists'!$H$12,I192='Drop down lists'!$H$13,I192='Drop down lists'!$H$14,I192='Drop down lists'!$H$15),0,1)</f>
        <v>0</v>
      </c>
    </row>
    <row r="193" spans="1:20" ht="20.149999999999999" customHeight="1">
      <c r="A193" s="14"/>
      <c r="B193" s="14"/>
      <c r="C193" s="14"/>
      <c r="D193" s="14"/>
      <c r="E193" s="16" t="s">
        <v>2289</v>
      </c>
      <c r="F193" s="16" t="s">
        <v>2289</v>
      </c>
      <c r="G193" s="16" t="s">
        <v>4506</v>
      </c>
      <c r="H193" s="14"/>
      <c r="I193" s="16" t="s">
        <v>2289</v>
      </c>
      <c r="J193" s="208"/>
      <c r="K193" s="17"/>
      <c r="P193" s="283">
        <f t="shared" si="2"/>
        <v>0</v>
      </c>
      <c r="Q193" s="336">
        <f>IF(OR(E193='Drop down lists'!$D$3,E193='Drop down lists'!$D$4,E193='Drop down lists'!$D$5,E193='Drop down lists'!$D$6,E193='Drop down lists'!$D$6,E193='Drop down lists'!$D$7,E193='Drop down lists'!$D$8,E193='Drop down lists'!$D$9),0,1)</f>
        <v>0</v>
      </c>
      <c r="R193" s="336">
        <f>IF(OR(F193='Drop down lists'!$D$12,F193='Drop down lists'!$D$13,F193='Drop down lists'!$D$14,F193='Drop down lists'!$D$15,F193='Drop down lists'!$D$16,F193='Drop down lists'!$D$17,F193='Drop down lists'!$D$18,F193='Drop down lists'!$D$19,F193='Drop down lists'!$D$20,F193='Drop down lists'!$D$21,F193='Drop down lists'!$D$22,F193='Drop down lists'!$D$23),0,1)</f>
        <v>0</v>
      </c>
      <c r="S193" s="336">
        <f>IF(ISNA(VLOOKUP(G193,'Drop down lists'!A:A,1,FALSE)),1,0)</f>
        <v>0</v>
      </c>
      <c r="T193" s="336">
        <f>IF(OR(I193='Drop down lists'!$H$12,I193='Drop down lists'!$H$13,I193='Drop down lists'!$H$14,I193='Drop down lists'!$H$15),0,1)</f>
        <v>0</v>
      </c>
    </row>
    <row r="194" spans="1:20" ht="20.149999999999999" customHeight="1">
      <c r="A194" s="14"/>
      <c r="B194" s="14"/>
      <c r="C194" s="14"/>
      <c r="D194" s="14"/>
      <c r="E194" s="16" t="s">
        <v>2289</v>
      </c>
      <c r="F194" s="16" t="s">
        <v>2289</v>
      </c>
      <c r="G194" s="16" t="s">
        <v>4506</v>
      </c>
      <c r="H194" s="14"/>
      <c r="I194" s="16" t="s">
        <v>2289</v>
      </c>
      <c r="J194" s="208"/>
      <c r="K194" s="17"/>
      <c r="P194" s="283">
        <f t="shared" si="2"/>
        <v>0</v>
      </c>
      <c r="Q194" s="336">
        <f>IF(OR(E194='Drop down lists'!$D$3,E194='Drop down lists'!$D$4,E194='Drop down lists'!$D$5,E194='Drop down lists'!$D$6,E194='Drop down lists'!$D$6,E194='Drop down lists'!$D$7,E194='Drop down lists'!$D$8,E194='Drop down lists'!$D$9),0,1)</f>
        <v>0</v>
      </c>
      <c r="R194" s="336">
        <f>IF(OR(F194='Drop down lists'!$D$12,F194='Drop down lists'!$D$13,F194='Drop down lists'!$D$14,F194='Drop down lists'!$D$15,F194='Drop down lists'!$D$16,F194='Drop down lists'!$D$17,F194='Drop down lists'!$D$18,F194='Drop down lists'!$D$19,F194='Drop down lists'!$D$20,F194='Drop down lists'!$D$21,F194='Drop down lists'!$D$22,F194='Drop down lists'!$D$23),0,1)</f>
        <v>0</v>
      </c>
      <c r="S194" s="336">
        <f>IF(ISNA(VLOOKUP(G194,'Drop down lists'!A:A,1,FALSE)),1,0)</f>
        <v>0</v>
      </c>
      <c r="T194" s="336">
        <f>IF(OR(I194='Drop down lists'!$H$12,I194='Drop down lists'!$H$13,I194='Drop down lists'!$H$14,I194='Drop down lists'!$H$15),0,1)</f>
        <v>0</v>
      </c>
    </row>
    <row r="195" spans="1:20" ht="20.149999999999999" customHeight="1">
      <c r="A195" s="14"/>
      <c r="B195" s="14"/>
      <c r="C195" s="14"/>
      <c r="D195" s="14"/>
      <c r="E195" s="16" t="s">
        <v>2289</v>
      </c>
      <c r="F195" s="16" t="s">
        <v>2289</v>
      </c>
      <c r="G195" s="16" t="s">
        <v>4506</v>
      </c>
      <c r="H195" s="14"/>
      <c r="I195" s="16" t="s">
        <v>2289</v>
      </c>
      <c r="J195" s="208"/>
      <c r="K195" s="17"/>
      <c r="P195" s="283">
        <f t="shared" si="2"/>
        <v>0</v>
      </c>
      <c r="Q195" s="336">
        <f>IF(OR(E195='Drop down lists'!$D$3,E195='Drop down lists'!$D$4,E195='Drop down lists'!$D$5,E195='Drop down lists'!$D$6,E195='Drop down lists'!$D$6,E195='Drop down lists'!$D$7,E195='Drop down lists'!$D$8,E195='Drop down lists'!$D$9),0,1)</f>
        <v>0</v>
      </c>
      <c r="R195" s="336">
        <f>IF(OR(F195='Drop down lists'!$D$12,F195='Drop down lists'!$D$13,F195='Drop down lists'!$D$14,F195='Drop down lists'!$D$15,F195='Drop down lists'!$D$16,F195='Drop down lists'!$D$17,F195='Drop down lists'!$D$18,F195='Drop down lists'!$D$19,F195='Drop down lists'!$D$20,F195='Drop down lists'!$D$21,F195='Drop down lists'!$D$22,F195='Drop down lists'!$D$23),0,1)</f>
        <v>0</v>
      </c>
      <c r="S195" s="336">
        <f>IF(ISNA(VLOOKUP(G195,'Drop down lists'!A:A,1,FALSE)),1,0)</f>
        <v>0</v>
      </c>
      <c r="T195" s="336">
        <f>IF(OR(I195='Drop down lists'!$H$12,I195='Drop down lists'!$H$13,I195='Drop down lists'!$H$14,I195='Drop down lists'!$H$15),0,1)</f>
        <v>0</v>
      </c>
    </row>
    <row r="196" spans="1:20" ht="20.149999999999999" customHeight="1">
      <c r="A196" s="14"/>
      <c r="B196" s="14"/>
      <c r="C196" s="14"/>
      <c r="D196" s="14"/>
      <c r="E196" s="16" t="s">
        <v>2289</v>
      </c>
      <c r="F196" s="16" t="s">
        <v>2289</v>
      </c>
      <c r="G196" s="16" t="s">
        <v>4506</v>
      </c>
      <c r="H196" s="14"/>
      <c r="I196" s="16" t="s">
        <v>2289</v>
      </c>
      <c r="J196" s="208"/>
      <c r="K196" s="17"/>
      <c r="P196" s="283">
        <f t="shared" si="2"/>
        <v>0</v>
      </c>
      <c r="Q196" s="336">
        <f>IF(OR(E196='Drop down lists'!$D$3,E196='Drop down lists'!$D$4,E196='Drop down lists'!$D$5,E196='Drop down lists'!$D$6,E196='Drop down lists'!$D$6,E196='Drop down lists'!$D$7,E196='Drop down lists'!$D$8,E196='Drop down lists'!$D$9),0,1)</f>
        <v>0</v>
      </c>
      <c r="R196" s="336">
        <f>IF(OR(F196='Drop down lists'!$D$12,F196='Drop down lists'!$D$13,F196='Drop down lists'!$D$14,F196='Drop down lists'!$D$15,F196='Drop down lists'!$D$16,F196='Drop down lists'!$D$17,F196='Drop down lists'!$D$18,F196='Drop down lists'!$D$19,F196='Drop down lists'!$D$20,F196='Drop down lists'!$D$21,F196='Drop down lists'!$D$22,F196='Drop down lists'!$D$23),0,1)</f>
        <v>0</v>
      </c>
      <c r="S196" s="336">
        <f>IF(ISNA(VLOOKUP(G196,'Drop down lists'!A:A,1,FALSE)),1,0)</f>
        <v>0</v>
      </c>
      <c r="T196" s="336">
        <f>IF(OR(I196='Drop down lists'!$H$12,I196='Drop down lists'!$H$13,I196='Drop down lists'!$H$14,I196='Drop down lists'!$H$15),0,1)</f>
        <v>0</v>
      </c>
    </row>
    <row r="197" spans="1:20" ht="20.149999999999999" customHeight="1">
      <c r="A197" s="14"/>
      <c r="B197" s="14"/>
      <c r="C197" s="14"/>
      <c r="D197" s="14"/>
      <c r="E197" s="16" t="s">
        <v>2289</v>
      </c>
      <c r="F197" s="16" t="s">
        <v>2289</v>
      </c>
      <c r="G197" s="16" t="s">
        <v>4506</v>
      </c>
      <c r="H197" s="14"/>
      <c r="I197" s="16" t="s">
        <v>2289</v>
      </c>
      <c r="J197" s="208"/>
      <c r="K197" s="17"/>
      <c r="P197" s="283">
        <f t="shared" si="2"/>
        <v>0</v>
      </c>
      <c r="Q197" s="336">
        <f>IF(OR(E197='Drop down lists'!$D$3,E197='Drop down lists'!$D$4,E197='Drop down lists'!$D$5,E197='Drop down lists'!$D$6,E197='Drop down lists'!$D$6,E197='Drop down lists'!$D$7,E197='Drop down lists'!$D$8,E197='Drop down lists'!$D$9),0,1)</f>
        <v>0</v>
      </c>
      <c r="R197" s="336">
        <f>IF(OR(F197='Drop down lists'!$D$12,F197='Drop down lists'!$D$13,F197='Drop down lists'!$D$14,F197='Drop down lists'!$D$15,F197='Drop down lists'!$D$16,F197='Drop down lists'!$D$17,F197='Drop down lists'!$D$18,F197='Drop down lists'!$D$19,F197='Drop down lists'!$D$20,F197='Drop down lists'!$D$21,F197='Drop down lists'!$D$22,F197='Drop down lists'!$D$23),0,1)</f>
        <v>0</v>
      </c>
      <c r="S197" s="336">
        <f>IF(ISNA(VLOOKUP(G197,'Drop down lists'!A:A,1,FALSE)),1,0)</f>
        <v>0</v>
      </c>
      <c r="T197" s="336">
        <f>IF(OR(I197='Drop down lists'!$H$12,I197='Drop down lists'!$H$13,I197='Drop down lists'!$H$14,I197='Drop down lists'!$H$15),0,1)</f>
        <v>0</v>
      </c>
    </row>
    <row r="198" spans="1:20" ht="20.149999999999999" customHeight="1">
      <c r="A198" s="14"/>
      <c r="B198" s="14"/>
      <c r="C198" s="14"/>
      <c r="D198" s="14"/>
      <c r="E198" s="16" t="s">
        <v>2289</v>
      </c>
      <c r="F198" s="16" t="s">
        <v>2289</v>
      </c>
      <c r="G198" s="16" t="s">
        <v>4506</v>
      </c>
      <c r="H198" s="14"/>
      <c r="I198" s="16" t="s">
        <v>2289</v>
      </c>
      <c r="J198" s="208"/>
      <c r="K198" s="17"/>
      <c r="P198" s="283">
        <f t="shared" si="2"/>
        <v>0</v>
      </c>
      <c r="Q198" s="336">
        <f>IF(OR(E198='Drop down lists'!$D$3,E198='Drop down lists'!$D$4,E198='Drop down lists'!$D$5,E198='Drop down lists'!$D$6,E198='Drop down lists'!$D$6,E198='Drop down lists'!$D$7,E198='Drop down lists'!$D$8,E198='Drop down lists'!$D$9),0,1)</f>
        <v>0</v>
      </c>
      <c r="R198" s="336">
        <f>IF(OR(F198='Drop down lists'!$D$12,F198='Drop down lists'!$D$13,F198='Drop down lists'!$D$14,F198='Drop down lists'!$D$15,F198='Drop down lists'!$D$16,F198='Drop down lists'!$D$17,F198='Drop down lists'!$D$18,F198='Drop down lists'!$D$19,F198='Drop down lists'!$D$20,F198='Drop down lists'!$D$21,F198='Drop down lists'!$D$22,F198='Drop down lists'!$D$23),0,1)</f>
        <v>0</v>
      </c>
      <c r="S198" s="336">
        <f>IF(ISNA(VLOOKUP(G198,'Drop down lists'!A:A,1,FALSE)),1,0)</f>
        <v>0</v>
      </c>
      <c r="T198" s="336">
        <f>IF(OR(I198='Drop down lists'!$H$12,I198='Drop down lists'!$H$13,I198='Drop down lists'!$H$14,I198='Drop down lists'!$H$15),0,1)</f>
        <v>0</v>
      </c>
    </row>
    <row r="199" spans="1:20" ht="20.149999999999999" customHeight="1">
      <c r="A199" s="14"/>
      <c r="B199" s="14"/>
      <c r="C199" s="14"/>
      <c r="D199" s="14"/>
      <c r="E199" s="16" t="s">
        <v>2289</v>
      </c>
      <c r="F199" s="16" t="s">
        <v>2289</v>
      </c>
      <c r="G199" s="16" t="s">
        <v>4506</v>
      </c>
      <c r="H199" s="14"/>
      <c r="I199" s="16" t="s">
        <v>2289</v>
      </c>
      <c r="J199" s="208"/>
      <c r="K199" s="17"/>
      <c r="P199" s="283">
        <f t="shared" si="2"/>
        <v>0</v>
      </c>
      <c r="Q199" s="336">
        <f>IF(OR(E199='Drop down lists'!$D$3,E199='Drop down lists'!$D$4,E199='Drop down lists'!$D$5,E199='Drop down lists'!$D$6,E199='Drop down lists'!$D$6,E199='Drop down lists'!$D$7,E199='Drop down lists'!$D$8,E199='Drop down lists'!$D$9),0,1)</f>
        <v>0</v>
      </c>
      <c r="R199" s="336">
        <f>IF(OR(F199='Drop down lists'!$D$12,F199='Drop down lists'!$D$13,F199='Drop down lists'!$D$14,F199='Drop down lists'!$D$15,F199='Drop down lists'!$D$16,F199='Drop down lists'!$D$17,F199='Drop down lists'!$D$18,F199='Drop down lists'!$D$19,F199='Drop down lists'!$D$20,F199='Drop down lists'!$D$21,F199='Drop down lists'!$D$22,F199='Drop down lists'!$D$23),0,1)</f>
        <v>0</v>
      </c>
      <c r="S199" s="336">
        <f>IF(ISNA(VLOOKUP(G199,'Drop down lists'!A:A,1,FALSE)),1,0)</f>
        <v>0</v>
      </c>
      <c r="T199" s="336">
        <f>IF(OR(I199='Drop down lists'!$H$12,I199='Drop down lists'!$H$13,I199='Drop down lists'!$H$14,I199='Drop down lists'!$H$15),0,1)</f>
        <v>0</v>
      </c>
    </row>
    <row r="200" spans="1:20" ht="20.149999999999999" customHeight="1">
      <c r="A200" s="14"/>
      <c r="B200" s="14"/>
      <c r="C200" s="14"/>
      <c r="D200" s="14"/>
      <c r="E200" s="16" t="s">
        <v>2289</v>
      </c>
      <c r="F200" s="16" t="s">
        <v>2289</v>
      </c>
      <c r="G200" s="16" t="s">
        <v>4506</v>
      </c>
      <c r="H200" s="14"/>
      <c r="I200" s="16" t="s">
        <v>2289</v>
      </c>
      <c r="J200" s="208"/>
      <c r="K200" s="17"/>
      <c r="P200" s="283">
        <f t="shared" si="2"/>
        <v>0</v>
      </c>
      <c r="Q200" s="336">
        <f>IF(OR(E200='Drop down lists'!$D$3,E200='Drop down lists'!$D$4,E200='Drop down lists'!$D$5,E200='Drop down lists'!$D$6,E200='Drop down lists'!$D$6,E200='Drop down lists'!$D$7,E200='Drop down lists'!$D$8,E200='Drop down lists'!$D$9),0,1)</f>
        <v>0</v>
      </c>
      <c r="R200" s="336">
        <f>IF(OR(F200='Drop down lists'!$D$12,F200='Drop down lists'!$D$13,F200='Drop down lists'!$D$14,F200='Drop down lists'!$D$15,F200='Drop down lists'!$D$16,F200='Drop down lists'!$D$17,F200='Drop down lists'!$D$18,F200='Drop down lists'!$D$19,F200='Drop down lists'!$D$20,F200='Drop down lists'!$D$21,F200='Drop down lists'!$D$22,F200='Drop down lists'!$D$23),0,1)</f>
        <v>0</v>
      </c>
      <c r="S200" s="336">
        <f>IF(ISNA(VLOOKUP(G200,'Drop down lists'!A:A,1,FALSE)),1,0)</f>
        <v>0</v>
      </c>
      <c r="T200" s="336">
        <f>IF(OR(I200='Drop down lists'!$H$12,I200='Drop down lists'!$H$13,I200='Drop down lists'!$H$14,I200='Drop down lists'!$H$15),0,1)</f>
        <v>0</v>
      </c>
    </row>
    <row r="201" spans="1:20" ht="20.149999999999999" customHeight="1">
      <c r="A201" s="14"/>
      <c r="B201" s="14"/>
      <c r="C201" s="14"/>
      <c r="D201" s="14"/>
      <c r="E201" s="16" t="s">
        <v>2289</v>
      </c>
      <c r="F201" s="16" t="s">
        <v>2289</v>
      </c>
      <c r="G201" s="16" t="s">
        <v>4506</v>
      </c>
      <c r="H201" s="14"/>
      <c r="I201" s="16" t="s">
        <v>2289</v>
      </c>
      <c r="J201" s="208"/>
      <c r="K201" s="17"/>
      <c r="P201" s="283">
        <f t="shared" si="2"/>
        <v>0</v>
      </c>
      <c r="Q201" s="336">
        <f>IF(OR(E201='Drop down lists'!$D$3,E201='Drop down lists'!$D$4,E201='Drop down lists'!$D$5,E201='Drop down lists'!$D$6,E201='Drop down lists'!$D$6,E201='Drop down lists'!$D$7,E201='Drop down lists'!$D$8,E201='Drop down lists'!$D$9),0,1)</f>
        <v>0</v>
      </c>
      <c r="R201" s="336">
        <f>IF(OR(F201='Drop down lists'!$D$12,F201='Drop down lists'!$D$13,F201='Drop down lists'!$D$14,F201='Drop down lists'!$D$15,F201='Drop down lists'!$D$16,F201='Drop down lists'!$D$17,F201='Drop down lists'!$D$18,F201='Drop down lists'!$D$19,F201='Drop down lists'!$D$20,F201='Drop down lists'!$D$21,F201='Drop down lists'!$D$22,F201='Drop down lists'!$D$23),0,1)</f>
        <v>0</v>
      </c>
      <c r="S201" s="336">
        <f>IF(ISNA(VLOOKUP(G201,'Drop down lists'!A:A,1,FALSE)),1,0)</f>
        <v>0</v>
      </c>
      <c r="T201" s="336">
        <f>IF(OR(I201='Drop down lists'!$H$12,I201='Drop down lists'!$H$13,I201='Drop down lists'!$H$14,I201='Drop down lists'!$H$15),0,1)</f>
        <v>0</v>
      </c>
    </row>
    <row r="202" spans="1:20" ht="20.149999999999999" customHeight="1">
      <c r="A202" s="14"/>
      <c r="B202" s="14"/>
      <c r="C202" s="14"/>
      <c r="D202" s="14"/>
      <c r="E202" s="16" t="s">
        <v>2289</v>
      </c>
      <c r="F202" s="16" t="s">
        <v>2289</v>
      </c>
      <c r="G202" s="16" t="s">
        <v>4506</v>
      </c>
      <c r="H202" s="14"/>
      <c r="I202" s="16" t="s">
        <v>2289</v>
      </c>
      <c r="J202" s="208"/>
      <c r="K202" s="17"/>
      <c r="P202" s="283">
        <f t="shared" si="2"/>
        <v>0</v>
      </c>
      <c r="Q202" s="336">
        <f>IF(OR(E202='Drop down lists'!$D$3,E202='Drop down lists'!$D$4,E202='Drop down lists'!$D$5,E202='Drop down lists'!$D$6,E202='Drop down lists'!$D$6,E202='Drop down lists'!$D$7,E202='Drop down lists'!$D$8,E202='Drop down lists'!$D$9),0,1)</f>
        <v>0</v>
      </c>
      <c r="R202" s="336">
        <f>IF(OR(F202='Drop down lists'!$D$12,F202='Drop down lists'!$D$13,F202='Drop down lists'!$D$14,F202='Drop down lists'!$D$15,F202='Drop down lists'!$D$16,F202='Drop down lists'!$D$17,F202='Drop down lists'!$D$18,F202='Drop down lists'!$D$19,F202='Drop down lists'!$D$20,F202='Drop down lists'!$D$21,F202='Drop down lists'!$D$22,F202='Drop down lists'!$D$23),0,1)</f>
        <v>0</v>
      </c>
      <c r="S202" s="336">
        <f>IF(ISNA(VLOOKUP(G202,'Drop down lists'!A:A,1,FALSE)),1,0)</f>
        <v>0</v>
      </c>
      <c r="T202" s="336">
        <f>IF(OR(I202='Drop down lists'!$H$12,I202='Drop down lists'!$H$13,I202='Drop down lists'!$H$14,I202='Drop down lists'!$H$15),0,1)</f>
        <v>0</v>
      </c>
    </row>
    <row r="203" spans="1:20" ht="20.149999999999999" customHeight="1">
      <c r="A203" s="14"/>
      <c r="B203" s="14"/>
      <c r="C203" s="14"/>
      <c r="D203" s="14"/>
      <c r="E203" s="16" t="s">
        <v>2289</v>
      </c>
      <c r="F203" s="16" t="s">
        <v>2289</v>
      </c>
      <c r="G203" s="16" t="s">
        <v>4506</v>
      </c>
      <c r="H203" s="14"/>
      <c r="I203" s="16" t="s">
        <v>2289</v>
      </c>
      <c r="J203" s="208"/>
      <c r="K203" s="17"/>
      <c r="P203" s="283">
        <f t="shared" si="2"/>
        <v>0</v>
      </c>
      <c r="Q203" s="336">
        <f>IF(OR(E203='Drop down lists'!$D$3,E203='Drop down lists'!$D$4,E203='Drop down lists'!$D$5,E203='Drop down lists'!$D$6,E203='Drop down lists'!$D$6,E203='Drop down lists'!$D$7,E203='Drop down lists'!$D$8,E203='Drop down lists'!$D$9),0,1)</f>
        <v>0</v>
      </c>
      <c r="R203" s="336">
        <f>IF(OR(F203='Drop down lists'!$D$12,F203='Drop down lists'!$D$13,F203='Drop down lists'!$D$14,F203='Drop down lists'!$D$15,F203='Drop down lists'!$D$16,F203='Drop down lists'!$D$17,F203='Drop down lists'!$D$18,F203='Drop down lists'!$D$19,F203='Drop down lists'!$D$20,F203='Drop down lists'!$D$21,F203='Drop down lists'!$D$22,F203='Drop down lists'!$D$23),0,1)</f>
        <v>0</v>
      </c>
      <c r="S203" s="336">
        <f>IF(ISNA(VLOOKUP(G203,'Drop down lists'!A:A,1,FALSE)),1,0)</f>
        <v>0</v>
      </c>
      <c r="T203" s="336">
        <f>IF(OR(I203='Drop down lists'!$H$12,I203='Drop down lists'!$H$13,I203='Drop down lists'!$H$14,I203='Drop down lists'!$H$15),0,1)</f>
        <v>0</v>
      </c>
    </row>
    <row r="204" spans="1:20" ht="20.149999999999999" customHeight="1">
      <c r="A204" s="14"/>
      <c r="B204" s="14"/>
      <c r="C204" s="14"/>
      <c r="D204" s="14"/>
      <c r="E204" s="16" t="s">
        <v>2289</v>
      </c>
      <c r="F204" s="16" t="s">
        <v>2289</v>
      </c>
      <c r="G204" s="16" t="s">
        <v>4506</v>
      </c>
      <c r="H204" s="14"/>
      <c r="I204" s="16" t="s">
        <v>2289</v>
      </c>
      <c r="J204" s="208"/>
      <c r="K204" s="17"/>
      <c r="P204" s="283">
        <f t="shared" si="2"/>
        <v>0</v>
      </c>
      <c r="Q204" s="336">
        <f>IF(OR(E204='Drop down lists'!$D$3,E204='Drop down lists'!$D$4,E204='Drop down lists'!$D$5,E204='Drop down lists'!$D$6,E204='Drop down lists'!$D$6,E204='Drop down lists'!$D$7,E204='Drop down lists'!$D$8,E204='Drop down lists'!$D$9),0,1)</f>
        <v>0</v>
      </c>
      <c r="R204" s="336">
        <f>IF(OR(F204='Drop down lists'!$D$12,F204='Drop down lists'!$D$13,F204='Drop down lists'!$D$14,F204='Drop down lists'!$D$15,F204='Drop down lists'!$D$16,F204='Drop down lists'!$D$17,F204='Drop down lists'!$D$18,F204='Drop down lists'!$D$19,F204='Drop down lists'!$D$20,F204='Drop down lists'!$D$21,F204='Drop down lists'!$D$22,F204='Drop down lists'!$D$23),0,1)</f>
        <v>0</v>
      </c>
      <c r="S204" s="336">
        <f>IF(ISNA(VLOOKUP(G204,'Drop down lists'!A:A,1,FALSE)),1,0)</f>
        <v>0</v>
      </c>
      <c r="T204" s="336">
        <f>IF(OR(I204='Drop down lists'!$H$12,I204='Drop down lists'!$H$13,I204='Drop down lists'!$H$14,I204='Drop down lists'!$H$15),0,1)</f>
        <v>0</v>
      </c>
    </row>
    <row r="205" spans="1:20" ht="19.75" customHeight="1">
      <c r="A205" s="14"/>
      <c r="B205" s="14"/>
      <c r="C205" s="14"/>
      <c r="D205" s="14"/>
      <c r="E205" s="16" t="s">
        <v>2289</v>
      </c>
      <c r="F205" s="16" t="s">
        <v>2289</v>
      </c>
      <c r="G205" s="16" t="s">
        <v>4506</v>
      </c>
      <c r="H205" s="14"/>
      <c r="I205" s="16" t="s">
        <v>2289</v>
      </c>
      <c r="J205" s="208"/>
      <c r="K205" s="17"/>
      <c r="P205" s="382">
        <f t="shared" ref="P205:P268" si="3">IF(OR(ISNUMBER(J205),ISBLANK(J205)),0,1)</f>
        <v>0</v>
      </c>
      <c r="Q205" s="382">
        <f>IF(OR(E205='Drop down lists'!$D$3,E205='Drop down lists'!$D$4,E205='Drop down lists'!$D$5,E205='Drop down lists'!$D$6,E205='Drop down lists'!$D$6,E205='Drop down lists'!$D$7,E205='Drop down lists'!$D$8,E205='Drop down lists'!$D$9),0,1)</f>
        <v>0</v>
      </c>
      <c r="R205" s="382">
        <f>IF(OR(F205='Drop down lists'!$D$12,F205='Drop down lists'!$D$13,F205='Drop down lists'!$D$14,F205='Drop down lists'!$D$15,F205='Drop down lists'!$D$16,F205='Drop down lists'!$D$17,F205='Drop down lists'!$D$18,F205='Drop down lists'!$D$19,F205='Drop down lists'!$D$20,F205='Drop down lists'!$D$21,F205='Drop down lists'!$D$22,F205='Drop down lists'!$D$23),0,1)</f>
        <v>0</v>
      </c>
      <c r="S205" s="382">
        <f>IF(ISNA(VLOOKUP(G205,'Drop down lists'!A:A,1,FALSE)),1,0)</f>
        <v>0</v>
      </c>
      <c r="T205" s="382">
        <f>IF(OR(I205='Drop down lists'!$H$12,I205='Drop down lists'!$H$13,I205='Drop down lists'!$H$14,I205='Drop down lists'!$H$15),0,1)</f>
        <v>0</v>
      </c>
    </row>
    <row r="206" spans="1:20" ht="19.75" customHeight="1">
      <c r="A206" s="14"/>
      <c r="B206" s="14"/>
      <c r="C206" s="14"/>
      <c r="D206" s="14"/>
      <c r="E206" s="16" t="s">
        <v>2289</v>
      </c>
      <c r="F206" s="16" t="s">
        <v>2289</v>
      </c>
      <c r="G206" s="16" t="s">
        <v>4506</v>
      </c>
      <c r="H206" s="14"/>
      <c r="I206" s="16" t="s">
        <v>2289</v>
      </c>
      <c r="J206" s="208"/>
      <c r="K206" s="17"/>
      <c r="P206" s="382">
        <f t="shared" si="3"/>
        <v>0</v>
      </c>
      <c r="Q206" s="382">
        <f>IF(OR(E206='Drop down lists'!$D$3,E206='Drop down lists'!$D$4,E206='Drop down lists'!$D$5,E206='Drop down lists'!$D$6,E206='Drop down lists'!$D$6,E206='Drop down lists'!$D$7,E206='Drop down lists'!$D$8,E206='Drop down lists'!$D$9),0,1)</f>
        <v>0</v>
      </c>
      <c r="R206" s="382">
        <f>IF(OR(F206='Drop down lists'!$D$12,F206='Drop down lists'!$D$13,F206='Drop down lists'!$D$14,F206='Drop down lists'!$D$15,F206='Drop down lists'!$D$16,F206='Drop down lists'!$D$17,F206='Drop down lists'!$D$18,F206='Drop down lists'!$D$19,F206='Drop down lists'!$D$20,F206='Drop down lists'!$D$21,F206='Drop down lists'!$D$22,F206='Drop down lists'!$D$23),0,1)</f>
        <v>0</v>
      </c>
      <c r="S206" s="382">
        <f>IF(ISNA(VLOOKUP(G206,'Drop down lists'!A:A,1,FALSE)),1,0)</f>
        <v>0</v>
      </c>
      <c r="T206" s="382">
        <f>IF(OR(I206='Drop down lists'!$H$12,I206='Drop down lists'!$H$13,I206='Drop down lists'!$H$14,I206='Drop down lists'!$H$15),0,1)</f>
        <v>0</v>
      </c>
    </row>
    <row r="207" spans="1:20" ht="19.75" customHeight="1">
      <c r="A207" s="14"/>
      <c r="B207" s="14"/>
      <c r="C207" s="14"/>
      <c r="D207" s="14"/>
      <c r="E207" s="16" t="s">
        <v>2289</v>
      </c>
      <c r="F207" s="16" t="s">
        <v>2289</v>
      </c>
      <c r="G207" s="16" t="s">
        <v>4506</v>
      </c>
      <c r="H207" s="14"/>
      <c r="I207" s="16" t="s">
        <v>2289</v>
      </c>
      <c r="J207" s="208"/>
      <c r="K207" s="17"/>
      <c r="P207" s="382">
        <f t="shared" si="3"/>
        <v>0</v>
      </c>
      <c r="Q207" s="382">
        <f>IF(OR(E207='Drop down lists'!$D$3,E207='Drop down lists'!$D$4,E207='Drop down lists'!$D$5,E207='Drop down lists'!$D$6,E207='Drop down lists'!$D$6,E207='Drop down lists'!$D$7,E207='Drop down lists'!$D$8,E207='Drop down lists'!$D$9),0,1)</f>
        <v>0</v>
      </c>
      <c r="R207" s="382">
        <f>IF(OR(F207='Drop down lists'!$D$12,F207='Drop down lists'!$D$13,F207='Drop down lists'!$D$14,F207='Drop down lists'!$D$15,F207='Drop down lists'!$D$16,F207='Drop down lists'!$D$17,F207='Drop down lists'!$D$18,F207='Drop down lists'!$D$19,F207='Drop down lists'!$D$20,F207='Drop down lists'!$D$21,F207='Drop down lists'!$D$22,F207='Drop down lists'!$D$23),0,1)</f>
        <v>0</v>
      </c>
      <c r="S207" s="382">
        <f>IF(ISNA(VLOOKUP(G207,'Drop down lists'!A:A,1,FALSE)),1,0)</f>
        <v>0</v>
      </c>
      <c r="T207" s="382">
        <f>IF(OR(I207='Drop down lists'!$H$12,I207='Drop down lists'!$H$13,I207='Drop down lists'!$H$14,I207='Drop down lists'!$H$15),0,1)</f>
        <v>0</v>
      </c>
    </row>
    <row r="208" spans="1:20" ht="19.75" customHeight="1">
      <c r="A208" s="14"/>
      <c r="B208" s="14"/>
      <c r="C208" s="14"/>
      <c r="D208" s="14"/>
      <c r="E208" s="16" t="s">
        <v>2289</v>
      </c>
      <c r="F208" s="16" t="s">
        <v>2289</v>
      </c>
      <c r="G208" s="16" t="s">
        <v>4506</v>
      </c>
      <c r="H208" s="14"/>
      <c r="I208" s="16" t="s">
        <v>2289</v>
      </c>
      <c r="J208" s="208"/>
      <c r="K208" s="17"/>
      <c r="P208" s="382">
        <f t="shared" si="3"/>
        <v>0</v>
      </c>
      <c r="Q208" s="382">
        <f>IF(OR(E208='Drop down lists'!$D$3,E208='Drop down lists'!$D$4,E208='Drop down lists'!$D$5,E208='Drop down lists'!$D$6,E208='Drop down lists'!$D$6,E208='Drop down lists'!$D$7,E208='Drop down lists'!$D$8,E208='Drop down lists'!$D$9),0,1)</f>
        <v>0</v>
      </c>
      <c r="R208" s="382">
        <f>IF(OR(F208='Drop down lists'!$D$12,F208='Drop down lists'!$D$13,F208='Drop down lists'!$D$14,F208='Drop down lists'!$D$15,F208='Drop down lists'!$D$16,F208='Drop down lists'!$D$17,F208='Drop down lists'!$D$18,F208='Drop down lists'!$D$19,F208='Drop down lists'!$D$20,F208='Drop down lists'!$D$21,F208='Drop down lists'!$D$22,F208='Drop down lists'!$D$23),0,1)</f>
        <v>0</v>
      </c>
      <c r="S208" s="382">
        <f>IF(ISNA(VLOOKUP(G208,'Drop down lists'!A:A,1,FALSE)),1,0)</f>
        <v>0</v>
      </c>
      <c r="T208" s="382">
        <f>IF(OR(I208='Drop down lists'!$H$12,I208='Drop down lists'!$H$13,I208='Drop down lists'!$H$14,I208='Drop down lists'!$H$15),0,1)</f>
        <v>0</v>
      </c>
    </row>
    <row r="209" spans="1:20" ht="19.75" customHeight="1">
      <c r="A209" s="14"/>
      <c r="B209" s="14"/>
      <c r="C209" s="14"/>
      <c r="D209" s="14"/>
      <c r="E209" s="16" t="s">
        <v>2289</v>
      </c>
      <c r="F209" s="16" t="s">
        <v>2289</v>
      </c>
      <c r="G209" s="16" t="s">
        <v>4506</v>
      </c>
      <c r="H209" s="14"/>
      <c r="I209" s="16" t="s">
        <v>2289</v>
      </c>
      <c r="J209" s="208"/>
      <c r="K209" s="17"/>
      <c r="P209" s="382">
        <f t="shared" si="3"/>
        <v>0</v>
      </c>
      <c r="Q209" s="382">
        <f>IF(OR(E209='Drop down lists'!$D$3,E209='Drop down lists'!$D$4,E209='Drop down lists'!$D$5,E209='Drop down lists'!$D$6,E209='Drop down lists'!$D$6,E209='Drop down lists'!$D$7,E209='Drop down lists'!$D$8,E209='Drop down lists'!$D$9),0,1)</f>
        <v>0</v>
      </c>
      <c r="R209" s="382">
        <f>IF(OR(F209='Drop down lists'!$D$12,F209='Drop down lists'!$D$13,F209='Drop down lists'!$D$14,F209='Drop down lists'!$D$15,F209='Drop down lists'!$D$16,F209='Drop down lists'!$D$17,F209='Drop down lists'!$D$18,F209='Drop down lists'!$D$19,F209='Drop down lists'!$D$20,F209='Drop down lists'!$D$21,F209='Drop down lists'!$D$22,F209='Drop down lists'!$D$23),0,1)</f>
        <v>0</v>
      </c>
      <c r="S209" s="382">
        <f>IF(ISNA(VLOOKUP(G209,'Drop down lists'!A:A,1,FALSE)),1,0)</f>
        <v>0</v>
      </c>
      <c r="T209" s="382">
        <f>IF(OR(I209='Drop down lists'!$H$12,I209='Drop down lists'!$H$13,I209='Drop down lists'!$H$14,I209='Drop down lists'!$H$15),0,1)</f>
        <v>0</v>
      </c>
    </row>
    <row r="210" spans="1:20" ht="19.75" customHeight="1">
      <c r="A210" s="14"/>
      <c r="B210" s="14"/>
      <c r="C210" s="14"/>
      <c r="D210" s="14"/>
      <c r="E210" s="16" t="s">
        <v>2289</v>
      </c>
      <c r="F210" s="16" t="s">
        <v>2289</v>
      </c>
      <c r="G210" s="16" t="s">
        <v>4506</v>
      </c>
      <c r="H210" s="14"/>
      <c r="I210" s="16" t="s">
        <v>2289</v>
      </c>
      <c r="J210" s="208"/>
      <c r="K210" s="17"/>
      <c r="P210" s="382">
        <f t="shared" si="3"/>
        <v>0</v>
      </c>
      <c r="Q210" s="382">
        <f>IF(OR(E210='Drop down lists'!$D$3,E210='Drop down lists'!$D$4,E210='Drop down lists'!$D$5,E210='Drop down lists'!$D$6,E210='Drop down lists'!$D$6,E210='Drop down lists'!$D$7,E210='Drop down lists'!$D$8,E210='Drop down lists'!$D$9),0,1)</f>
        <v>0</v>
      </c>
      <c r="R210" s="382">
        <f>IF(OR(F210='Drop down lists'!$D$12,F210='Drop down lists'!$D$13,F210='Drop down lists'!$D$14,F210='Drop down lists'!$D$15,F210='Drop down lists'!$D$16,F210='Drop down lists'!$D$17,F210='Drop down lists'!$D$18,F210='Drop down lists'!$D$19,F210='Drop down lists'!$D$20,F210='Drop down lists'!$D$21,F210='Drop down lists'!$D$22,F210='Drop down lists'!$D$23),0,1)</f>
        <v>0</v>
      </c>
      <c r="S210" s="382">
        <f>IF(ISNA(VLOOKUP(G210,'Drop down lists'!A:A,1,FALSE)),1,0)</f>
        <v>0</v>
      </c>
      <c r="T210" s="382">
        <f>IF(OR(I210='Drop down lists'!$H$12,I210='Drop down lists'!$H$13,I210='Drop down lists'!$H$14,I210='Drop down lists'!$H$15),0,1)</f>
        <v>0</v>
      </c>
    </row>
    <row r="211" spans="1:20" ht="19.75" customHeight="1">
      <c r="A211" s="14"/>
      <c r="B211" s="14"/>
      <c r="C211" s="14"/>
      <c r="D211" s="14"/>
      <c r="E211" s="16" t="s">
        <v>2289</v>
      </c>
      <c r="F211" s="16" t="s">
        <v>2289</v>
      </c>
      <c r="G211" s="16" t="s">
        <v>4506</v>
      </c>
      <c r="H211" s="14"/>
      <c r="I211" s="16" t="s">
        <v>2289</v>
      </c>
      <c r="J211" s="208"/>
      <c r="K211" s="17"/>
      <c r="P211" s="382">
        <f t="shared" si="3"/>
        <v>0</v>
      </c>
      <c r="Q211" s="382">
        <f>IF(OR(E211='Drop down lists'!$D$3,E211='Drop down lists'!$D$4,E211='Drop down lists'!$D$5,E211='Drop down lists'!$D$6,E211='Drop down lists'!$D$6,E211='Drop down lists'!$D$7,E211='Drop down lists'!$D$8,E211='Drop down lists'!$D$9),0,1)</f>
        <v>0</v>
      </c>
      <c r="R211" s="382">
        <f>IF(OR(F211='Drop down lists'!$D$12,F211='Drop down lists'!$D$13,F211='Drop down lists'!$D$14,F211='Drop down lists'!$D$15,F211='Drop down lists'!$D$16,F211='Drop down lists'!$D$17,F211='Drop down lists'!$D$18,F211='Drop down lists'!$D$19,F211='Drop down lists'!$D$20,F211='Drop down lists'!$D$21,F211='Drop down lists'!$D$22,F211='Drop down lists'!$D$23),0,1)</f>
        <v>0</v>
      </c>
      <c r="S211" s="382">
        <f>IF(ISNA(VLOOKUP(G211,'Drop down lists'!A:A,1,FALSE)),1,0)</f>
        <v>0</v>
      </c>
      <c r="T211" s="382">
        <f>IF(OR(I211='Drop down lists'!$H$12,I211='Drop down lists'!$H$13,I211='Drop down lists'!$H$14,I211='Drop down lists'!$H$15),0,1)</f>
        <v>0</v>
      </c>
    </row>
    <row r="212" spans="1:20" ht="19.75" customHeight="1">
      <c r="A212" s="14"/>
      <c r="B212" s="14"/>
      <c r="C212" s="14"/>
      <c r="D212" s="14"/>
      <c r="E212" s="16" t="s">
        <v>2289</v>
      </c>
      <c r="F212" s="16" t="s">
        <v>2289</v>
      </c>
      <c r="G212" s="16" t="s">
        <v>4506</v>
      </c>
      <c r="H212" s="14"/>
      <c r="I212" s="16" t="s">
        <v>2289</v>
      </c>
      <c r="J212" s="208"/>
      <c r="K212" s="17"/>
      <c r="P212" s="382">
        <f t="shared" si="3"/>
        <v>0</v>
      </c>
      <c r="Q212" s="382">
        <f>IF(OR(E212='Drop down lists'!$D$3,E212='Drop down lists'!$D$4,E212='Drop down lists'!$D$5,E212='Drop down lists'!$D$6,E212='Drop down lists'!$D$6,E212='Drop down lists'!$D$7,E212='Drop down lists'!$D$8,E212='Drop down lists'!$D$9),0,1)</f>
        <v>0</v>
      </c>
      <c r="R212" s="382">
        <f>IF(OR(F212='Drop down lists'!$D$12,F212='Drop down lists'!$D$13,F212='Drop down lists'!$D$14,F212='Drop down lists'!$D$15,F212='Drop down lists'!$D$16,F212='Drop down lists'!$D$17,F212='Drop down lists'!$D$18,F212='Drop down lists'!$D$19,F212='Drop down lists'!$D$20,F212='Drop down lists'!$D$21,F212='Drop down lists'!$D$22,F212='Drop down lists'!$D$23),0,1)</f>
        <v>0</v>
      </c>
      <c r="S212" s="382">
        <f>IF(ISNA(VLOOKUP(G212,'Drop down lists'!A:A,1,FALSE)),1,0)</f>
        <v>0</v>
      </c>
      <c r="T212" s="382">
        <f>IF(OR(I212='Drop down lists'!$H$12,I212='Drop down lists'!$H$13,I212='Drop down lists'!$H$14,I212='Drop down lists'!$H$15),0,1)</f>
        <v>0</v>
      </c>
    </row>
    <row r="213" spans="1:20" ht="19.75" customHeight="1">
      <c r="A213" s="14"/>
      <c r="B213" s="14"/>
      <c r="C213" s="14"/>
      <c r="D213" s="14"/>
      <c r="E213" s="16" t="s">
        <v>2289</v>
      </c>
      <c r="F213" s="16" t="s">
        <v>2289</v>
      </c>
      <c r="G213" s="16" t="s">
        <v>4506</v>
      </c>
      <c r="H213" s="14"/>
      <c r="I213" s="16" t="s">
        <v>2289</v>
      </c>
      <c r="J213" s="208"/>
      <c r="K213" s="17"/>
      <c r="P213" s="382">
        <f t="shared" si="3"/>
        <v>0</v>
      </c>
      <c r="Q213" s="382">
        <f>IF(OR(E213='Drop down lists'!$D$3,E213='Drop down lists'!$D$4,E213='Drop down lists'!$D$5,E213='Drop down lists'!$D$6,E213='Drop down lists'!$D$6,E213='Drop down lists'!$D$7,E213='Drop down lists'!$D$8,E213='Drop down lists'!$D$9),0,1)</f>
        <v>0</v>
      </c>
      <c r="R213" s="382">
        <f>IF(OR(F213='Drop down lists'!$D$12,F213='Drop down lists'!$D$13,F213='Drop down lists'!$D$14,F213='Drop down lists'!$D$15,F213='Drop down lists'!$D$16,F213='Drop down lists'!$D$17,F213='Drop down lists'!$D$18,F213='Drop down lists'!$D$19,F213='Drop down lists'!$D$20,F213='Drop down lists'!$D$21,F213='Drop down lists'!$D$22,F213='Drop down lists'!$D$23),0,1)</f>
        <v>0</v>
      </c>
      <c r="S213" s="382">
        <f>IF(ISNA(VLOOKUP(G213,'Drop down lists'!A:A,1,FALSE)),1,0)</f>
        <v>0</v>
      </c>
      <c r="T213" s="382">
        <f>IF(OR(I213='Drop down lists'!$H$12,I213='Drop down lists'!$H$13,I213='Drop down lists'!$H$14,I213='Drop down lists'!$H$15),0,1)</f>
        <v>0</v>
      </c>
    </row>
    <row r="214" spans="1:20" ht="19.75" customHeight="1">
      <c r="A214" s="14"/>
      <c r="B214" s="14"/>
      <c r="C214" s="14"/>
      <c r="D214" s="14"/>
      <c r="E214" s="16" t="s">
        <v>2289</v>
      </c>
      <c r="F214" s="16" t="s">
        <v>2289</v>
      </c>
      <c r="G214" s="16" t="s">
        <v>4506</v>
      </c>
      <c r="H214" s="14"/>
      <c r="I214" s="16" t="s">
        <v>2289</v>
      </c>
      <c r="J214" s="208"/>
      <c r="K214" s="17"/>
      <c r="P214" s="382">
        <f t="shared" si="3"/>
        <v>0</v>
      </c>
      <c r="Q214" s="382">
        <f>IF(OR(E214='Drop down lists'!$D$3,E214='Drop down lists'!$D$4,E214='Drop down lists'!$D$5,E214='Drop down lists'!$D$6,E214='Drop down lists'!$D$6,E214='Drop down lists'!$D$7,E214='Drop down lists'!$D$8,E214='Drop down lists'!$D$9),0,1)</f>
        <v>0</v>
      </c>
      <c r="R214" s="382">
        <f>IF(OR(F214='Drop down lists'!$D$12,F214='Drop down lists'!$D$13,F214='Drop down lists'!$D$14,F214='Drop down lists'!$D$15,F214='Drop down lists'!$D$16,F214='Drop down lists'!$D$17,F214='Drop down lists'!$D$18,F214='Drop down lists'!$D$19,F214='Drop down lists'!$D$20,F214='Drop down lists'!$D$21,F214='Drop down lists'!$D$22,F214='Drop down lists'!$D$23),0,1)</f>
        <v>0</v>
      </c>
      <c r="S214" s="382">
        <f>IF(ISNA(VLOOKUP(G214,'Drop down lists'!A:A,1,FALSE)),1,0)</f>
        <v>0</v>
      </c>
      <c r="T214" s="382">
        <f>IF(OR(I214='Drop down lists'!$H$12,I214='Drop down lists'!$H$13,I214='Drop down lists'!$H$14,I214='Drop down lists'!$H$15),0,1)</f>
        <v>0</v>
      </c>
    </row>
    <row r="215" spans="1:20" ht="19.75" customHeight="1">
      <c r="A215" s="14"/>
      <c r="B215" s="14"/>
      <c r="C215" s="14"/>
      <c r="D215" s="14"/>
      <c r="E215" s="16" t="s">
        <v>2289</v>
      </c>
      <c r="F215" s="16" t="s">
        <v>2289</v>
      </c>
      <c r="G215" s="16" t="s">
        <v>4506</v>
      </c>
      <c r="H215" s="14"/>
      <c r="I215" s="16" t="s">
        <v>2289</v>
      </c>
      <c r="J215" s="208"/>
      <c r="K215" s="17"/>
      <c r="P215" s="382">
        <f t="shared" si="3"/>
        <v>0</v>
      </c>
      <c r="Q215" s="382">
        <f>IF(OR(E215='Drop down lists'!$D$3,E215='Drop down lists'!$D$4,E215='Drop down lists'!$D$5,E215='Drop down lists'!$D$6,E215='Drop down lists'!$D$6,E215='Drop down lists'!$D$7,E215='Drop down lists'!$D$8,E215='Drop down lists'!$D$9),0,1)</f>
        <v>0</v>
      </c>
      <c r="R215" s="382">
        <f>IF(OR(F215='Drop down lists'!$D$12,F215='Drop down lists'!$D$13,F215='Drop down lists'!$D$14,F215='Drop down lists'!$D$15,F215='Drop down lists'!$D$16,F215='Drop down lists'!$D$17,F215='Drop down lists'!$D$18,F215='Drop down lists'!$D$19,F215='Drop down lists'!$D$20,F215='Drop down lists'!$D$21,F215='Drop down lists'!$D$22,F215='Drop down lists'!$D$23),0,1)</f>
        <v>0</v>
      </c>
      <c r="S215" s="382">
        <f>IF(ISNA(VLOOKUP(G215,'Drop down lists'!A:A,1,FALSE)),1,0)</f>
        <v>0</v>
      </c>
      <c r="T215" s="382">
        <f>IF(OR(I215='Drop down lists'!$H$12,I215='Drop down lists'!$H$13,I215='Drop down lists'!$H$14,I215='Drop down lists'!$H$15),0,1)</f>
        <v>0</v>
      </c>
    </row>
    <row r="216" spans="1:20" ht="19.75" customHeight="1">
      <c r="A216" s="14"/>
      <c r="B216" s="14"/>
      <c r="C216" s="14"/>
      <c r="D216" s="14"/>
      <c r="E216" s="16" t="s">
        <v>2289</v>
      </c>
      <c r="F216" s="16" t="s">
        <v>2289</v>
      </c>
      <c r="G216" s="16" t="s">
        <v>4506</v>
      </c>
      <c r="H216" s="14"/>
      <c r="I216" s="16" t="s">
        <v>2289</v>
      </c>
      <c r="J216" s="208"/>
      <c r="K216" s="17"/>
      <c r="P216" s="382">
        <f t="shared" si="3"/>
        <v>0</v>
      </c>
      <c r="Q216" s="382">
        <f>IF(OR(E216='Drop down lists'!$D$3,E216='Drop down lists'!$D$4,E216='Drop down lists'!$D$5,E216='Drop down lists'!$D$6,E216='Drop down lists'!$D$6,E216='Drop down lists'!$D$7,E216='Drop down lists'!$D$8,E216='Drop down lists'!$D$9),0,1)</f>
        <v>0</v>
      </c>
      <c r="R216" s="382">
        <f>IF(OR(F216='Drop down lists'!$D$12,F216='Drop down lists'!$D$13,F216='Drop down lists'!$D$14,F216='Drop down lists'!$D$15,F216='Drop down lists'!$D$16,F216='Drop down lists'!$D$17,F216='Drop down lists'!$D$18,F216='Drop down lists'!$D$19,F216='Drop down lists'!$D$20,F216='Drop down lists'!$D$21,F216='Drop down lists'!$D$22,F216='Drop down lists'!$D$23),0,1)</f>
        <v>0</v>
      </c>
      <c r="S216" s="382">
        <f>IF(ISNA(VLOOKUP(G216,'Drop down lists'!A:A,1,FALSE)),1,0)</f>
        <v>0</v>
      </c>
      <c r="T216" s="382">
        <f>IF(OR(I216='Drop down lists'!$H$12,I216='Drop down lists'!$H$13,I216='Drop down lists'!$H$14,I216='Drop down lists'!$H$15),0,1)</f>
        <v>0</v>
      </c>
    </row>
    <row r="217" spans="1:20" ht="19.75" customHeight="1">
      <c r="A217" s="14"/>
      <c r="B217" s="14"/>
      <c r="C217" s="14"/>
      <c r="D217" s="14"/>
      <c r="E217" s="16" t="s">
        <v>2289</v>
      </c>
      <c r="F217" s="16" t="s">
        <v>2289</v>
      </c>
      <c r="G217" s="16" t="s">
        <v>4506</v>
      </c>
      <c r="H217" s="14"/>
      <c r="I217" s="16" t="s">
        <v>2289</v>
      </c>
      <c r="J217" s="208"/>
      <c r="K217" s="17"/>
      <c r="P217" s="382">
        <f t="shared" si="3"/>
        <v>0</v>
      </c>
      <c r="Q217" s="382">
        <f>IF(OR(E217='Drop down lists'!$D$3,E217='Drop down lists'!$D$4,E217='Drop down lists'!$D$5,E217='Drop down lists'!$D$6,E217='Drop down lists'!$D$6,E217='Drop down lists'!$D$7,E217='Drop down lists'!$D$8,E217='Drop down lists'!$D$9),0,1)</f>
        <v>0</v>
      </c>
      <c r="R217" s="382">
        <f>IF(OR(F217='Drop down lists'!$D$12,F217='Drop down lists'!$D$13,F217='Drop down lists'!$D$14,F217='Drop down lists'!$D$15,F217='Drop down lists'!$D$16,F217='Drop down lists'!$D$17,F217='Drop down lists'!$D$18,F217='Drop down lists'!$D$19,F217='Drop down lists'!$D$20,F217='Drop down lists'!$D$21,F217='Drop down lists'!$D$22,F217='Drop down lists'!$D$23),0,1)</f>
        <v>0</v>
      </c>
      <c r="S217" s="382">
        <f>IF(ISNA(VLOOKUP(G217,'Drop down lists'!A:A,1,FALSE)),1,0)</f>
        <v>0</v>
      </c>
      <c r="T217" s="382">
        <f>IF(OR(I217='Drop down lists'!$H$12,I217='Drop down lists'!$H$13,I217='Drop down lists'!$H$14,I217='Drop down lists'!$H$15),0,1)</f>
        <v>0</v>
      </c>
    </row>
    <row r="218" spans="1:20" ht="19.75" customHeight="1">
      <c r="A218" s="14"/>
      <c r="B218" s="14"/>
      <c r="C218" s="14"/>
      <c r="D218" s="14"/>
      <c r="E218" s="16" t="s">
        <v>2289</v>
      </c>
      <c r="F218" s="16" t="s">
        <v>2289</v>
      </c>
      <c r="G218" s="16" t="s">
        <v>4506</v>
      </c>
      <c r="H218" s="14"/>
      <c r="I218" s="16" t="s">
        <v>2289</v>
      </c>
      <c r="J218" s="208"/>
      <c r="K218" s="17"/>
      <c r="P218" s="382">
        <f t="shared" si="3"/>
        <v>0</v>
      </c>
      <c r="Q218" s="382">
        <f>IF(OR(E218='Drop down lists'!$D$3,E218='Drop down lists'!$D$4,E218='Drop down lists'!$D$5,E218='Drop down lists'!$D$6,E218='Drop down lists'!$D$6,E218='Drop down lists'!$D$7,E218='Drop down lists'!$D$8,E218='Drop down lists'!$D$9),0,1)</f>
        <v>0</v>
      </c>
      <c r="R218" s="382">
        <f>IF(OR(F218='Drop down lists'!$D$12,F218='Drop down lists'!$D$13,F218='Drop down lists'!$D$14,F218='Drop down lists'!$D$15,F218='Drop down lists'!$D$16,F218='Drop down lists'!$D$17,F218='Drop down lists'!$D$18,F218='Drop down lists'!$D$19,F218='Drop down lists'!$D$20,F218='Drop down lists'!$D$21,F218='Drop down lists'!$D$22,F218='Drop down lists'!$D$23),0,1)</f>
        <v>0</v>
      </c>
      <c r="S218" s="382">
        <f>IF(ISNA(VLOOKUP(G218,'Drop down lists'!A:A,1,FALSE)),1,0)</f>
        <v>0</v>
      </c>
      <c r="T218" s="382">
        <f>IF(OR(I218='Drop down lists'!$H$12,I218='Drop down lists'!$H$13,I218='Drop down lists'!$H$14,I218='Drop down lists'!$H$15),0,1)</f>
        <v>0</v>
      </c>
    </row>
    <row r="219" spans="1:20" ht="19.75" customHeight="1">
      <c r="A219" s="14"/>
      <c r="B219" s="14"/>
      <c r="C219" s="14"/>
      <c r="D219" s="14"/>
      <c r="E219" s="16" t="s">
        <v>2289</v>
      </c>
      <c r="F219" s="16" t="s">
        <v>2289</v>
      </c>
      <c r="G219" s="16" t="s">
        <v>4506</v>
      </c>
      <c r="H219" s="14"/>
      <c r="I219" s="16" t="s">
        <v>2289</v>
      </c>
      <c r="J219" s="208"/>
      <c r="K219" s="17"/>
      <c r="P219" s="382">
        <f t="shared" si="3"/>
        <v>0</v>
      </c>
      <c r="Q219" s="382">
        <f>IF(OR(E219='Drop down lists'!$D$3,E219='Drop down lists'!$D$4,E219='Drop down lists'!$D$5,E219='Drop down lists'!$D$6,E219='Drop down lists'!$D$6,E219='Drop down lists'!$D$7,E219='Drop down lists'!$D$8,E219='Drop down lists'!$D$9),0,1)</f>
        <v>0</v>
      </c>
      <c r="R219" s="382">
        <f>IF(OR(F219='Drop down lists'!$D$12,F219='Drop down lists'!$D$13,F219='Drop down lists'!$D$14,F219='Drop down lists'!$D$15,F219='Drop down lists'!$D$16,F219='Drop down lists'!$D$17,F219='Drop down lists'!$D$18,F219='Drop down lists'!$D$19,F219='Drop down lists'!$D$20,F219='Drop down lists'!$D$21,F219='Drop down lists'!$D$22,F219='Drop down lists'!$D$23),0,1)</f>
        <v>0</v>
      </c>
      <c r="S219" s="382">
        <f>IF(ISNA(VLOOKUP(G219,'Drop down lists'!A:A,1,FALSE)),1,0)</f>
        <v>0</v>
      </c>
      <c r="T219" s="382">
        <f>IF(OR(I219='Drop down lists'!$H$12,I219='Drop down lists'!$H$13,I219='Drop down lists'!$H$14,I219='Drop down lists'!$H$15),0,1)</f>
        <v>0</v>
      </c>
    </row>
    <row r="220" spans="1:20" ht="19.75" customHeight="1">
      <c r="A220" s="14"/>
      <c r="B220" s="14"/>
      <c r="C220" s="14"/>
      <c r="D220" s="14"/>
      <c r="E220" s="16" t="s">
        <v>2289</v>
      </c>
      <c r="F220" s="16" t="s">
        <v>2289</v>
      </c>
      <c r="G220" s="16" t="s">
        <v>4506</v>
      </c>
      <c r="H220" s="14"/>
      <c r="I220" s="16" t="s">
        <v>2289</v>
      </c>
      <c r="J220" s="208"/>
      <c r="K220" s="17"/>
      <c r="P220" s="382">
        <f t="shared" si="3"/>
        <v>0</v>
      </c>
      <c r="Q220" s="382">
        <f>IF(OR(E220='Drop down lists'!$D$3,E220='Drop down lists'!$D$4,E220='Drop down lists'!$D$5,E220='Drop down lists'!$D$6,E220='Drop down lists'!$D$6,E220='Drop down lists'!$D$7,E220='Drop down lists'!$D$8,E220='Drop down lists'!$D$9),0,1)</f>
        <v>0</v>
      </c>
      <c r="R220" s="382">
        <f>IF(OR(F220='Drop down lists'!$D$12,F220='Drop down lists'!$D$13,F220='Drop down lists'!$D$14,F220='Drop down lists'!$D$15,F220='Drop down lists'!$D$16,F220='Drop down lists'!$D$17,F220='Drop down lists'!$D$18,F220='Drop down lists'!$D$19,F220='Drop down lists'!$D$20,F220='Drop down lists'!$D$21,F220='Drop down lists'!$D$22,F220='Drop down lists'!$D$23),0,1)</f>
        <v>0</v>
      </c>
      <c r="S220" s="382">
        <f>IF(ISNA(VLOOKUP(G220,'Drop down lists'!A:A,1,FALSE)),1,0)</f>
        <v>0</v>
      </c>
      <c r="T220" s="382">
        <f>IF(OR(I220='Drop down lists'!$H$12,I220='Drop down lists'!$H$13,I220='Drop down lists'!$H$14,I220='Drop down lists'!$H$15),0,1)</f>
        <v>0</v>
      </c>
    </row>
    <row r="221" spans="1:20" ht="19.75" customHeight="1">
      <c r="A221" s="14"/>
      <c r="B221" s="14"/>
      <c r="C221" s="14"/>
      <c r="D221" s="14"/>
      <c r="E221" s="16" t="s">
        <v>2289</v>
      </c>
      <c r="F221" s="16" t="s">
        <v>2289</v>
      </c>
      <c r="G221" s="16" t="s">
        <v>4506</v>
      </c>
      <c r="H221" s="14"/>
      <c r="I221" s="16" t="s">
        <v>2289</v>
      </c>
      <c r="J221" s="208"/>
      <c r="K221" s="17"/>
      <c r="P221" s="382">
        <f t="shared" si="3"/>
        <v>0</v>
      </c>
      <c r="Q221" s="382">
        <f>IF(OR(E221='Drop down lists'!$D$3,E221='Drop down lists'!$D$4,E221='Drop down lists'!$D$5,E221='Drop down lists'!$D$6,E221='Drop down lists'!$D$6,E221='Drop down lists'!$D$7,E221='Drop down lists'!$D$8,E221='Drop down lists'!$D$9),0,1)</f>
        <v>0</v>
      </c>
      <c r="R221" s="382">
        <f>IF(OR(F221='Drop down lists'!$D$12,F221='Drop down lists'!$D$13,F221='Drop down lists'!$D$14,F221='Drop down lists'!$D$15,F221='Drop down lists'!$D$16,F221='Drop down lists'!$D$17,F221='Drop down lists'!$D$18,F221='Drop down lists'!$D$19,F221='Drop down lists'!$D$20,F221='Drop down lists'!$D$21,F221='Drop down lists'!$D$22,F221='Drop down lists'!$D$23),0,1)</f>
        <v>0</v>
      </c>
      <c r="S221" s="382">
        <f>IF(ISNA(VLOOKUP(G221,'Drop down lists'!A:A,1,FALSE)),1,0)</f>
        <v>0</v>
      </c>
      <c r="T221" s="382">
        <f>IF(OR(I221='Drop down lists'!$H$12,I221='Drop down lists'!$H$13,I221='Drop down lists'!$H$14,I221='Drop down lists'!$H$15),0,1)</f>
        <v>0</v>
      </c>
    </row>
    <row r="222" spans="1:20" ht="19.75" customHeight="1">
      <c r="A222" s="14"/>
      <c r="B222" s="14"/>
      <c r="C222" s="14"/>
      <c r="D222" s="14"/>
      <c r="E222" s="16" t="s">
        <v>2289</v>
      </c>
      <c r="F222" s="16" t="s">
        <v>2289</v>
      </c>
      <c r="G222" s="16" t="s">
        <v>4506</v>
      </c>
      <c r="H222" s="14"/>
      <c r="I222" s="16" t="s">
        <v>2289</v>
      </c>
      <c r="J222" s="208"/>
      <c r="K222" s="17"/>
      <c r="P222" s="382">
        <f t="shared" si="3"/>
        <v>0</v>
      </c>
      <c r="Q222" s="382">
        <f>IF(OR(E222='Drop down lists'!$D$3,E222='Drop down lists'!$D$4,E222='Drop down lists'!$D$5,E222='Drop down lists'!$D$6,E222='Drop down lists'!$D$6,E222='Drop down lists'!$D$7,E222='Drop down lists'!$D$8,E222='Drop down lists'!$D$9),0,1)</f>
        <v>0</v>
      </c>
      <c r="R222" s="382">
        <f>IF(OR(F222='Drop down lists'!$D$12,F222='Drop down lists'!$D$13,F222='Drop down lists'!$D$14,F222='Drop down lists'!$D$15,F222='Drop down lists'!$D$16,F222='Drop down lists'!$D$17,F222='Drop down lists'!$D$18,F222='Drop down lists'!$D$19,F222='Drop down lists'!$D$20,F222='Drop down lists'!$D$21,F222='Drop down lists'!$D$22,F222='Drop down lists'!$D$23),0,1)</f>
        <v>0</v>
      </c>
      <c r="S222" s="382">
        <f>IF(ISNA(VLOOKUP(G222,'Drop down lists'!A:A,1,FALSE)),1,0)</f>
        <v>0</v>
      </c>
      <c r="T222" s="382">
        <f>IF(OR(I222='Drop down lists'!$H$12,I222='Drop down lists'!$H$13,I222='Drop down lists'!$H$14,I222='Drop down lists'!$H$15),0,1)</f>
        <v>0</v>
      </c>
    </row>
    <row r="223" spans="1:20" ht="19.75" customHeight="1">
      <c r="A223" s="14"/>
      <c r="B223" s="14"/>
      <c r="C223" s="14"/>
      <c r="D223" s="14"/>
      <c r="E223" s="16" t="s">
        <v>2289</v>
      </c>
      <c r="F223" s="16" t="s">
        <v>2289</v>
      </c>
      <c r="G223" s="16" t="s">
        <v>4506</v>
      </c>
      <c r="H223" s="14"/>
      <c r="I223" s="16" t="s">
        <v>2289</v>
      </c>
      <c r="J223" s="208"/>
      <c r="K223" s="17"/>
      <c r="P223" s="382">
        <f t="shared" si="3"/>
        <v>0</v>
      </c>
      <c r="Q223" s="382">
        <f>IF(OR(E223='Drop down lists'!$D$3,E223='Drop down lists'!$D$4,E223='Drop down lists'!$D$5,E223='Drop down lists'!$D$6,E223='Drop down lists'!$D$6,E223='Drop down lists'!$D$7,E223='Drop down lists'!$D$8,E223='Drop down lists'!$D$9),0,1)</f>
        <v>0</v>
      </c>
      <c r="R223" s="382">
        <f>IF(OR(F223='Drop down lists'!$D$12,F223='Drop down lists'!$D$13,F223='Drop down lists'!$D$14,F223='Drop down lists'!$D$15,F223='Drop down lists'!$D$16,F223='Drop down lists'!$D$17,F223='Drop down lists'!$D$18,F223='Drop down lists'!$D$19,F223='Drop down lists'!$D$20,F223='Drop down lists'!$D$21,F223='Drop down lists'!$D$22,F223='Drop down lists'!$D$23),0,1)</f>
        <v>0</v>
      </c>
      <c r="S223" s="382">
        <f>IF(ISNA(VLOOKUP(G223,'Drop down lists'!A:A,1,FALSE)),1,0)</f>
        <v>0</v>
      </c>
      <c r="T223" s="382">
        <f>IF(OR(I223='Drop down lists'!$H$12,I223='Drop down lists'!$H$13,I223='Drop down lists'!$H$14,I223='Drop down lists'!$H$15),0,1)</f>
        <v>0</v>
      </c>
    </row>
    <row r="224" spans="1:20" ht="19.75" customHeight="1">
      <c r="A224" s="14"/>
      <c r="B224" s="14"/>
      <c r="C224" s="14"/>
      <c r="D224" s="14"/>
      <c r="E224" s="16" t="s">
        <v>2289</v>
      </c>
      <c r="F224" s="16" t="s">
        <v>2289</v>
      </c>
      <c r="G224" s="16" t="s">
        <v>4506</v>
      </c>
      <c r="H224" s="14"/>
      <c r="I224" s="16" t="s">
        <v>2289</v>
      </c>
      <c r="J224" s="208"/>
      <c r="K224" s="17"/>
      <c r="P224" s="382">
        <f t="shared" si="3"/>
        <v>0</v>
      </c>
      <c r="Q224" s="382">
        <f>IF(OR(E224='Drop down lists'!$D$3,E224='Drop down lists'!$D$4,E224='Drop down lists'!$D$5,E224='Drop down lists'!$D$6,E224='Drop down lists'!$D$6,E224='Drop down lists'!$D$7,E224='Drop down lists'!$D$8,E224='Drop down lists'!$D$9),0,1)</f>
        <v>0</v>
      </c>
      <c r="R224" s="382">
        <f>IF(OR(F224='Drop down lists'!$D$12,F224='Drop down lists'!$D$13,F224='Drop down lists'!$D$14,F224='Drop down lists'!$D$15,F224='Drop down lists'!$D$16,F224='Drop down lists'!$D$17,F224='Drop down lists'!$D$18,F224='Drop down lists'!$D$19,F224='Drop down lists'!$D$20,F224='Drop down lists'!$D$21,F224='Drop down lists'!$D$22,F224='Drop down lists'!$D$23),0,1)</f>
        <v>0</v>
      </c>
      <c r="S224" s="382">
        <f>IF(ISNA(VLOOKUP(G224,'Drop down lists'!A:A,1,FALSE)),1,0)</f>
        <v>0</v>
      </c>
      <c r="T224" s="382">
        <f>IF(OR(I224='Drop down lists'!$H$12,I224='Drop down lists'!$H$13,I224='Drop down lists'!$H$14,I224='Drop down lists'!$H$15),0,1)</f>
        <v>0</v>
      </c>
    </row>
    <row r="225" spans="1:20" ht="19.75" customHeight="1">
      <c r="A225" s="14"/>
      <c r="B225" s="14"/>
      <c r="C225" s="14"/>
      <c r="D225" s="14"/>
      <c r="E225" s="16" t="s">
        <v>2289</v>
      </c>
      <c r="F225" s="16" t="s">
        <v>2289</v>
      </c>
      <c r="G225" s="16" t="s">
        <v>4506</v>
      </c>
      <c r="H225" s="14"/>
      <c r="I225" s="16" t="s">
        <v>2289</v>
      </c>
      <c r="J225" s="208"/>
      <c r="K225" s="17"/>
      <c r="P225" s="382">
        <f t="shared" si="3"/>
        <v>0</v>
      </c>
      <c r="Q225" s="382">
        <f>IF(OR(E225='Drop down lists'!$D$3,E225='Drop down lists'!$D$4,E225='Drop down lists'!$D$5,E225='Drop down lists'!$D$6,E225='Drop down lists'!$D$6,E225='Drop down lists'!$D$7,E225='Drop down lists'!$D$8,E225='Drop down lists'!$D$9),0,1)</f>
        <v>0</v>
      </c>
      <c r="R225" s="382">
        <f>IF(OR(F225='Drop down lists'!$D$12,F225='Drop down lists'!$D$13,F225='Drop down lists'!$D$14,F225='Drop down lists'!$D$15,F225='Drop down lists'!$D$16,F225='Drop down lists'!$D$17,F225='Drop down lists'!$D$18,F225='Drop down lists'!$D$19,F225='Drop down lists'!$D$20,F225='Drop down lists'!$D$21,F225='Drop down lists'!$D$22,F225='Drop down lists'!$D$23),0,1)</f>
        <v>0</v>
      </c>
      <c r="S225" s="382">
        <f>IF(ISNA(VLOOKUP(G225,'Drop down lists'!A:A,1,FALSE)),1,0)</f>
        <v>0</v>
      </c>
      <c r="T225" s="382">
        <f>IF(OR(I225='Drop down lists'!$H$12,I225='Drop down lists'!$H$13,I225='Drop down lists'!$H$14,I225='Drop down lists'!$H$15),0,1)</f>
        <v>0</v>
      </c>
    </row>
    <row r="226" spans="1:20" ht="19.75" customHeight="1">
      <c r="A226" s="14"/>
      <c r="B226" s="14"/>
      <c r="C226" s="14"/>
      <c r="D226" s="14"/>
      <c r="E226" s="16" t="s">
        <v>2289</v>
      </c>
      <c r="F226" s="16" t="s">
        <v>2289</v>
      </c>
      <c r="G226" s="16" t="s">
        <v>4506</v>
      </c>
      <c r="H226" s="14"/>
      <c r="I226" s="16" t="s">
        <v>2289</v>
      </c>
      <c r="J226" s="208"/>
      <c r="K226" s="17"/>
      <c r="P226" s="382">
        <f t="shared" si="3"/>
        <v>0</v>
      </c>
      <c r="Q226" s="382">
        <f>IF(OR(E226='Drop down lists'!$D$3,E226='Drop down lists'!$D$4,E226='Drop down lists'!$D$5,E226='Drop down lists'!$D$6,E226='Drop down lists'!$D$6,E226='Drop down lists'!$D$7,E226='Drop down lists'!$D$8,E226='Drop down lists'!$D$9),0,1)</f>
        <v>0</v>
      </c>
      <c r="R226" s="382">
        <f>IF(OR(F226='Drop down lists'!$D$12,F226='Drop down lists'!$D$13,F226='Drop down lists'!$D$14,F226='Drop down lists'!$D$15,F226='Drop down lists'!$D$16,F226='Drop down lists'!$D$17,F226='Drop down lists'!$D$18,F226='Drop down lists'!$D$19,F226='Drop down lists'!$D$20,F226='Drop down lists'!$D$21,F226='Drop down lists'!$D$22,F226='Drop down lists'!$D$23),0,1)</f>
        <v>0</v>
      </c>
      <c r="S226" s="382">
        <f>IF(ISNA(VLOOKUP(G226,'Drop down lists'!A:A,1,FALSE)),1,0)</f>
        <v>0</v>
      </c>
      <c r="T226" s="382">
        <f>IF(OR(I226='Drop down lists'!$H$12,I226='Drop down lists'!$H$13,I226='Drop down lists'!$H$14,I226='Drop down lists'!$H$15),0,1)</f>
        <v>0</v>
      </c>
    </row>
    <row r="227" spans="1:20" ht="19.75" customHeight="1">
      <c r="A227" s="14"/>
      <c r="B227" s="14"/>
      <c r="C227" s="14"/>
      <c r="D227" s="14"/>
      <c r="E227" s="16" t="s">
        <v>2289</v>
      </c>
      <c r="F227" s="16" t="s">
        <v>2289</v>
      </c>
      <c r="G227" s="16" t="s">
        <v>4506</v>
      </c>
      <c r="H227" s="14"/>
      <c r="I227" s="16" t="s">
        <v>2289</v>
      </c>
      <c r="J227" s="208"/>
      <c r="K227" s="17"/>
      <c r="P227" s="382">
        <f t="shared" si="3"/>
        <v>0</v>
      </c>
      <c r="Q227" s="382">
        <f>IF(OR(E227='Drop down lists'!$D$3,E227='Drop down lists'!$D$4,E227='Drop down lists'!$D$5,E227='Drop down lists'!$D$6,E227='Drop down lists'!$D$6,E227='Drop down lists'!$D$7,E227='Drop down lists'!$D$8,E227='Drop down lists'!$D$9),0,1)</f>
        <v>0</v>
      </c>
      <c r="R227" s="382">
        <f>IF(OR(F227='Drop down lists'!$D$12,F227='Drop down lists'!$D$13,F227='Drop down lists'!$D$14,F227='Drop down lists'!$D$15,F227='Drop down lists'!$D$16,F227='Drop down lists'!$D$17,F227='Drop down lists'!$D$18,F227='Drop down lists'!$D$19,F227='Drop down lists'!$D$20,F227='Drop down lists'!$D$21,F227='Drop down lists'!$D$22,F227='Drop down lists'!$D$23),0,1)</f>
        <v>0</v>
      </c>
      <c r="S227" s="382">
        <f>IF(ISNA(VLOOKUP(G227,'Drop down lists'!A:A,1,FALSE)),1,0)</f>
        <v>0</v>
      </c>
      <c r="T227" s="382">
        <f>IF(OR(I227='Drop down lists'!$H$12,I227='Drop down lists'!$H$13,I227='Drop down lists'!$H$14,I227='Drop down lists'!$H$15),0,1)</f>
        <v>0</v>
      </c>
    </row>
    <row r="228" spans="1:20" ht="19.75" customHeight="1">
      <c r="A228" s="14"/>
      <c r="B228" s="14"/>
      <c r="C228" s="14"/>
      <c r="D228" s="14"/>
      <c r="E228" s="16" t="s">
        <v>2289</v>
      </c>
      <c r="F228" s="16" t="s">
        <v>2289</v>
      </c>
      <c r="G228" s="16" t="s">
        <v>4506</v>
      </c>
      <c r="H228" s="14"/>
      <c r="I228" s="16" t="s">
        <v>2289</v>
      </c>
      <c r="J228" s="208"/>
      <c r="K228" s="17"/>
      <c r="P228" s="382">
        <f t="shared" si="3"/>
        <v>0</v>
      </c>
      <c r="Q228" s="382">
        <f>IF(OR(E228='Drop down lists'!$D$3,E228='Drop down lists'!$D$4,E228='Drop down lists'!$D$5,E228='Drop down lists'!$D$6,E228='Drop down lists'!$D$6,E228='Drop down lists'!$D$7,E228='Drop down lists'!$D$8,E228='Drop down lists'!$D$9),0,1)</f>
        <v>0</v>
      </c>
      <c r="R228" s="382">
        <f>IF(OR(F228='Drop down lists'!$D$12,F228='Drop down lists'!$D$13,F228='Drop down lists'!$D$14,F228='Drop down lists'!$D$15,F228='Drop down lists'!$D$16,F228='Drop down lists'!$D$17,F228='Drop down lists'!$D$18,F228='Drop down lists'!$D$19,F228='Drop down lists'!$D$20,F228='Drop down lists'!$D$21,F228='Drop down lists'!$D$22,F228='Drop down lists'!$D$23),0,1)</f>
        <v>0</v>
      </c>
      <c r="S228" s="382">
        <f>IF(ISNA(VLOOKUP(G228,'Drop down lists'!A:A,1,FALSE)),1,0)</f>
        <v>0</v>
      </c>
      <c r="T228" s="382">
        <f>IF(OR(I228='Drop down lists'!$H$12,I228='Drop down lists'!$H$13,I228='Drop down lists'!$H$14,I228='Drop down lists'!$H$15),0,1)</f>
        <v>0</v>
      </c>
    </row>
    <row r="229" spans="1:20" ht="19.75" customHeight="1">
      <c r="A229" s="14"/>
      <c r="B229" s="14"/>
      <c r="C229" s="14"/>
      <c r="D229" s="14"/>
      <c r="E229" s="16" t="s">
        <v>2289</v>
      </c>
      <c r="F229" s="16" t="s">
        <v>2289</v>
      </c>
      <c r="G229" s="16" t="s">
        <v>4506</v>
      </c>
      <c r="H229" s="14"/>
      <c r="I229" s="16" t="s">
        <v>2289</v>
      </c>
      <c r="J229" s="208"/>
      <c r="K229" s="17"/>
      <c r="P229" s="382">
        <f t="shared" si="3"/>
        <v>0</v>
      </c>
      <c r="Q229" s="382">
        <f>IF(OR(E229='Drop down lists'!$D$3,E229='Drop down lists'!$D$4,E229='Drop down lists'!$D$5,E229='Drop down lists'!$D$6,E229='Drop down lists'!$D$6,E229='Drop down lists'!$D$7,E229='Drop down lists'!$D$8,E229='Drop down lists'!$D$9),0,1)</f>
        <v>0</v>
      </c>
      <c r="R229" s="382">
        <f>IF(OR(F229='Drop down lists'!$D$12,F229='Drop down lists'!$D$13,F229='Drop down lists'!$D$14,F229='Drop down lists'!$D$15,F229='Drop down lists'!$D$16,F229='Drop down lists'!$D$17,F229='Drop down lists'!$D$18,F229='Drop down lists'!$D$19,F229='Drop down lists'!$D$20,F229='Drop down lists'!$D$21,F229='Drop down lists'!$D$22,F229='Drop down lists'!$D$23),0,1)</f>
        <v>0</v>
      </c>
      <c r="S229" s="382">
        <f>IF(ISNA(VLOOKUP(G229,'Drop down lists'!A:A,1,FALSE)),1,0)</f>
        <v>0</v>
      </c>
      <c r="T229" s="382">
        <f>IF(OR(I229='Drop down lists'!$H$12,I229='Drop down lists'!$H$13,I229='Drop down lists'!$H$14,I229='Drop down lists'!$H$15),0,1)</f>
        <v>0</v>
      </c>
    </row>
    <row r="230" spans="1:20" ht="19.75" customHeight="1">
      <c r="A230" s="14"/>
      <c r="B230" s="14"/>
      <c r="C230" s="14"/>
      <c r="D230" s="14"/>
      <c r="E230" s="16" t="s">
        <v>2289</v>
      </c>
      <c r="F230" s="16" t="s">
        <v>2289</v>
      </c>
      <c r="G230" s="16" t="s">
        <v>4506</v>
      </c>
      <c r="H230" s="14"/>
      <c r="I230" s="16" t="s">
        <v>2289</v>
      </c>
      <c r="J230" s="208"/>
      <c r="K230" s="17"/>
      <c r="P230" s="382">
        <f t="shared" si="3"/>
        <v>0</v>
      </c>
      <c r="Q230" s="382">
        <f>IF(OR(E230='Drop down lists'!$D$3,E230='Drop down lists'!$D$4,E230='Drop down lists'!$D$5,E230='Drop down lists'!$D$6,E230='Drop down lists'!$D$6,E230='Drop down lists'!$D$7,E230='Drop down lists'!$D$8,E230='Drop down lists'!$D$9),0,1)</f>
        <v>0</v>
      </c>
      <c r="R230" s="382">
        <f>IF(OR(F230='Drop down lists'!$D$12,F230='Drop down lists'!$D$13,F230='Drop down lists'!$D$14,F230='Drop down lists'!$D$15,F230='Drop down lists'!$D$16,F230='Drop down lists'!$D$17,F230='Drop down lists'!$D$18,F230='Drop down lists'!$D$19,F230='Drop down lists'!$D$20,F230='Drop down lists'!$D$21,F230='Drop down lists'!$D$22,F230='Drop down lists'!$D$23),0,1)</f>
        <v>0</v>
      </c>
      <c r="S230" s="382">
        <f>IF(ISNA(VLOOKUP(G230,'Drop down lists'!A:A,1,FALSE)),1,0)</f>
        <v>0</v>
      </c>
      <c r="T230" s="382">
        <f>IF(OR(I230='Drop down lists'!$H$12,I230='Drop down lists'!$H$13,I230='Drop down lists'!$H$14,I230='Drop down lists'!$H$15),0,1)</f>
        <v>0</v>
      </c>
    </row>
    <row r="231" spans="1:20" ht="19.75" customHeight="1">
      <c r="A231" s="14"/>
      <c r="B231" s="14"/>
      <c r="C231" s="14"/>
      <c r="D231" s="14"/>
      <c r="E231" s="16" t="s">
        <v>2289</v>
      </c>
      <c r="F231" s="16" t="s">
        <v>2289</v>
      </c>
      <c r="G231" s="16" t="s">
        <v>4506</v>
      </c>
      <c r="H231" s="14"/>
      <c r="I231" s="16" t="s">
        <v>2289</v>
      </c>
      <c r="J231" s="208"/>
      <c r="K231" s="17"/>
      <c r="P231" s="382">
        <f t="shared" si="3"/>
        <v>0</v>
      </c>
      <c r="Q231" s="382">
        <f>IF(OR(E231='Drop down lists'!$D$3,E231='Drop down lists'!$D$4,E231='Drop down lists'!$D$5,E231='Drop down lists'!$D$6,E231='Drop down lists'!$D$6,E231='Drop down lists'!$D$7,E231='Drop down lists'!$D$8,E231='Drop down lists'!$D$9),0,1)</f>
        <v>0</v>
      </c>
      <c r="R231" s="382">
        <f>IF(OR(F231='Drop down lists'!$D$12,F231='Drop down lists'!$D$13,F231='Drop down lists'!$D$14,F231='Drop down lists'!$D$15,F231='Drop down lists'!$D$16,F231='Drop down lists'!$D$17,F231='Drop down lists'!$D$18,F231='Drop down lists'!$D$19,F231='Drop down lists'!$D$20,F231='Drop down lists'!$D$21,F231='Drop down lists'!$D$22,F231='Drop down lists'!$D$23),0,1)</f>
        <v>0</v>
      </c>
      <c r="S231" s="382">
        <f>IF(ISNA(VLOOKUP(G231,'Drop down lists'!A:A,1,FALSE)),1,0)</f>
        <v>0</v>
      </c>
      <c r="T231" s="382">
        <f>IF(OR(I231='Drop down lists'!$H$12,I231='Drop down lists'!$H$13,I231='Drop down lists'!$H$14,I231='Drop down lists'!$H$15),0,1)</f>
        <v>0</v>
      </c>
    </row>
    <row r="232" spans="1:20" ht="19.75" customHeight="1">
      <c r="A232" s="14"/>
      <c r="B232" s="14"/>
      <c r="C232" s="14"/>
      <c r="D232" s="14"/>
      <c r="E232" s="16" t="s">
        <v>2289</v>
      </c>
      <c r="F232" s="16" t="s">
        <v>2289</v>
      </c>
      <c r="G232" s="16" t="s">
        <v>4506</v>
      </c>
      <c r="H232" s="14"/>
      <c r="I232" s="16" t="s">
        <v>2289</v>
      </c>
      <c r="J232" s="208"/>
      <c r="K232" s="17"/>
      <c r="P232" s="382">
        <f t="shared" si="3"/>
        <v>0</v>
      </c>
      <c r="Q232" s="382">
        <f>IF(OR(E232='Drop down lists'!$D$3,E232='Drop down lists'!$D$4,E232='Drop down lists'!$D$5,E232='Drop down lists'!$D$6,E232='Drop down lists'!$D$6,E232='Drop down lists'!$D$7,E232='Drop down lists'!$D$8,E232='Drop down lists'!$D$9),0,1)</f>
        <v>0</v>
      </c>
      <c r="R232" s="382">
        <f>IF(OR(F232='Drop down lists'!$D$12,F232='Drop down lists'!$D$13,F232='Drop down lists'!$D$14,F232='Drop down lists'!$D$15,F232='Drop down lists'!$D$16,F232='Drop down lists'!$D$17,F232='Drop down lists'!$D$18,F232='Drop down lists'!$D$19,F232='Drop down lists'!$D$20,F232='Drop down lists'!$D$21,F232='Drop down lists'!$D$22,F232='Drop down lists'!$D$23),0,1)</f>
        <v>0</v>
      </c>
      <c r="S232" s="382">
        <f>IF(ISNA(VLOOKUP(G232,'Drop down lists'!A:A,1,FALSE)),1,0)</f>
        <v>0</v>
      </c>
      <c r="T232" s="382">
        <f>IF(OR(I232='Drop down lists'!$H$12,I232='Drop down lists'!$H$13,I232='Drop down lists'!$H$14,I232='Drop down lists'!$H$15),0,1)</f>
        <v>0</v>
      </c>
    </row>
    <row r="233" spans="1:20" ht="19.75" customHeight="1">
      <c r="A233" s="14"/>
      <c r="B233" s="14"/>
      <c r="C233" s="14"/>
      <c r="D233" s="14"/>
      <c r="E233" s="16" t="s">
        <v>2289</v>
      </c>
      <c r="F233" s="16" t="s">
        <v>2289</v>
      </c>
      <c r="G233" s="16" t="s">
        <v>4506</v>
      </c>
      <c r="H233" s="14"/>
      <c r="I233" s="16" t="s">
        <v>2289</v>
      </c>
      <c r="J233" s="208"/>
      <c r="K233" s="17"/>
      <c r="P233" s="382">
        <f t="shared" si="3"/>
        <v>0</v>
      </c>
      <c r="Q233" s="382">
        <f>IF(OR(E233='Drop down lists'!$D$3,E233='Drop down lists'!$D$4,E233='Drop down lists'!$D$5,E233='Drop down lists'!$D$6,E233='Drop down lists'!$D$6,E233='Drop down lists'!$D$7,E233='Drop down lists'!$D$8,E233='Drop down lists'!$D$9),0,1)</f>
        <v>0</v>
      </c>
      <c r="R233" s="382">
        <f>IF(OR(F233='Drop down lists'!$D$12,F233='Drop down lists'!$D$13,F233='Drop down lists'!$D$14,F233='Drop down lists'!$D$15,F233='Drop down lists'!$D$16,F233='Drop down lists'!$D$17,F233='Drop down lists'!$D$18,F233='Drop down lists'!$D$19,F233='Drop down lists'!$D$20,F233='Drop down lists'!$D$21,F233='Drop down lists'!$D$22,F233='Drop down lists'!$D$23),0,1)</f>
        <v>0</v>
      </c>
      <c r="S233" s="382">
        <f>IF(ISNA(VLOOKUP(G233,'Drop down lists'!A:A,1,FALSE)),1,0)</f>
        <v>0</v>
      </c>
      <c r="T233" s="382">
        <f>IF(OR(I233='Drop down lists'!$H$12,I233='Drop down lists'!$H$13,I233='Drop down lists'!$H$14,I233='Drop down lists'!$H$15),0,1)</f>
        <v>0</v>
      </c>
    </row>
    <row r="234" spans="1:20" ht="19.75" customHeight="1">
      <c r="A234" s="14"/>
      <c r="B234" s="14"/>
      <c r="C234" s="14"/>
      <c r="D234" s="14"/>
      <c r="E234" s="16" t="s">
        <v>2289</v>
      </c>
      <c r="F234" s="16" t="s">
        <v>2289</v>
      </c>
      <c r="G234" s="16" t="s">
        <v>4506</v>
      </c>
      <c r="H234" s="14"/>
      <c r="I234" s="16" t="s">
        <v>2289</v>
      </c>
      <c r="J234" s="208"/>
      <c r="K234" s="17"/>
      <c r="P234" s="382">
        <f t="shared" si="3"/>
        <v>0</v>
      </c>
      <c r="Q234" s="382">
        <f>IF(OR(E234='Drop down lists'!$D$3,E234='Drop down lists'!$D$4,E234='Drop down lists'!$D$5,E234='Drop down lists'!$D$6,E234='Drop down lists'!$D$6,E234='Drop down lists'!$D$7,E234='Drop down lists'!$D$8,E234='Drop down lists'!$D$9),0,1)</f>
        <v>0</v>
      </c>
      <c r="R234" s="382">
        <f>IF(OR(F234='Drop down lists'!$D$12,F234='Drop down lists'!$D$13,F234='Drop down lists'!$D$14,F234='Drop down lists'!$D$15,F234='Drop down lists'!$D$16,F234='Drop down lists'!$D$17,F234='Drop down lists'!$D$18,F234='Drop down lists'!$D$19,F234='Drop down lists'!$D$20,F234='Drop down lists'!$D$21,F234='Drop down lists'!$D$22,F234='Drop down lists'!$D$23),0,1)</f>
        <v>0</v>
      </c>
      <c r="S234" s="382">
        <f>IF(ISNA(VLOOKUP(G234,'Drop down lists'!A:A,1,FALSE)),1,0)</f>
        <v>0</v>
      </c>
      <c r="T234" s="382">
        <f>IF(OR(I234='Drop down lists'!$H$12,I234='Drop down lists'!$H$13,I234='Drop down lists'!$H$14,I234='Drop down lists'!$H$15),0,1)</f>
        <v>0</v>
      </c>
    </row>
    <row r="235" spans="1:20" ht="19.75" customHeight="1">
      <c r="A235" s="14"/>
      <c r="B235" s="14"/>
      <c r="C235" s="14"/>
      <c r="D235" s="14"/>
      <c r="E235" s="16" t="s">
        <v>2289</v>
      </c>
      <c r="F235" s="16" t="s">
        <v>2289</v>
      </c>
      <c r="G235" s="16" t="s">
        <v>4506</v>
      </c>
      <c r="H235" s="14"/>
      <c r="I235" s="16" t="s">
        <v>2289</v>
      </c>
      <c r="J235" s="208"/>
      <c r="K235" s="17"/>
      <c r="P235" s="382">
        <f t="shared" si="3"/>
        <v>0</v>
      </c>
      <c r="Q235" s="382">
        <f>IF(OR(E235='Drop down lists'!$D$3,E235='Drop down lists'!$D$4,E235='Drop down lists'!$D$5,E235='Drop down lists'!$D$6,E235='Drop down lists'!$D$6,E235='Drop down lists'!$D$7,E235='Drop down lists'!$D$8,E235='Drop down lists'!$D$9),0,1)</f>
        <v>0</v>
      </c>
      <c r="R235" s="382">
        <f>IF(OR(F235='Drop down lists'!$D$12,F235='Drop down lists'!$D$13,F235='Drop down lists'!$D$14,F235='Drop down lists'!$D$15,F235='Drop down lists'!$D$16,F235='Drop down lists'!$D$17,F235='Drop down lists'!$D$18,F235='Drop down lists'!$D$19,F235='Drop down lists'!$D$20,F235='Drop down lists'!$D$21,F235='Drop down lists'!$D$22,F235='Drop down lists'!$D$23),0,1)</f>
        <v>0</v>
      </c>
      <c r="S235" s="382">
        <f>IF(ISNA(VLOOKUP(G235,'Drop down lists'!A:A,1,FALSE)),1,0)</f>
        <v>0</v>
      </c>
      <c r="T235" s="382">
        <f>IF(OR(I235='Drop down lists'!$H$12,I235='Drop down lists'!$H$13,I235='Drop down lists'!$H$14,I235='Drop down lists'!$H$15),0,1)</f>
        <v>0</v>
      </c>
    </row>
    <row r="236" spans="1:20" ht="19.75" customHeight="1">
      <c r="A236" s="14"/>
      <c r="B236" s="14"/>
      <c r="C236" s="14"/>
      <c r="D236" s="14"/>
      <c r="E236" s="16" t="s">
        <v>2289</v>
      </c>
      <c r="F236" s="16" t="s">
        <v>2289</v>
      </c>
      <c r="G236" s="16" t="s">
        <v>4506</v>
      </c>
      <c r="H236" s="14"/>
      <c r="I236" s="16" t="s">
        <v>2289</v>
      </c>
      <c r="J236" s="208"/>
      <c r="K236" s="17"/>
      <c r="P236" s="382">
        <f t="shared" si="3"/>
        <v>0</v>
      </c>
      <c r="Q236" s="382">
        <f>IF(OR(E236='Drop down lists'!$D$3,E236='Drop down lists'!$D$4,E236='Drop down lists'!$D$5,E236='Drop down lists'!$D$6,E236='Drop down lists'!$D$6,E236='Drop down lists'!$D$7,E236='Drop down lists'!$D$8,E236='Drop down lists'!$D$9),0,1)</f>
        <v>0</v>
      </c>
      <c r="R236" s="382">
        <f>IF(OR(F236='Drop down lists'!$D$12,F236='Drop down lists'!$D$13,F236='Drop down lists'!$D$14,F236='Drop down lists'!$D$15,F236='Drop down lists'!$D$16,F236='Drop down lists'!$D$17,F236='Drop down lists'!$D$18,F236='Drop down lists'!$D$19,F236='Drop down lists'!$D$20,F236='Drop down lists'!$D$21,F236='Drop down lists'!$D$22,F236='Drop down lists'!$D$23),0,1)</f>
        <v>0</v>
      </c>
      <c r="S236" s="382">
        <f>IF(ISNA(VLOOKUP(G236,'Drop down lists'!A:A,1,FALSE)),1,0)</f>
        <v>0</v>
      </c>
      <c r="T236" s="382">
        <f>IF(OR(I236='Drop down lists'!$H$12,I236='Drop down lists'!$H$13,I236='Drop down lists'!$H$14,I236='Drop down lists'!$H$15),0,1)</f>
        <v>0</v>
      </c>
    </row>
    <row r="237" spans="1:20" ht="19.75" customHeight="1">
      <c r="A237" s="14"/>
      <c r="B237" s="14"/>
      <c r="C237" s="14"/>
      <c r="D237" s="14"/>
      <c r="E237" s="16" t="s">
        <v>2289</v>
      </c>
      <c r="F237" s="16" t="s">
        <v>2289</v>
      </c>
      <c r="G237" s="16" t="s">
        <v>4506</v>
      </c>
      <c r="H237" s="14"/>
      <c r="I237" s="16" t="s">
        <v>2289</v>
      </c>
      <c r="J237" s="208"/>
      <c r="K237" s="17"/>
      <c r="P237" s="382">
        <f t="shared" si="3"/>
        <v>0</v>
      </c>
      <c r="Q237" s="382">
        <f>IF(OR(E237='Drop down lists'!$D$3,E237='Drop down lists'!$D$4,E237='Drop down lists'!$D$5,E237='Drop down lists'!$D$6,E237='Drop down lists'!$D$6,E237='Drop down lists'!$D$7,E237='Drop down lists'!$D$8,E237='Drop down lists'!$D$9),0,1)</f>
        <v>0</v>
      </c>
      <c r="R237" s="382">
        <f>IF(OR(F237='Drop down lists'!$D$12,F237='Drop down lists'!$D$13,F237='Drop down lists'!$D$14,F237='Drop down lists'!$D$15,F237='Drop down lists'!$D$16,F237='Drop down lists'!$D$17,F237='Drop down lists'!$D$18,F237='Drop down lists'!$D$19,F237='Drop down lists'!$D$20,F237='Drop down lists'!$D$21,F237='Drop down lists'!$D$22,F237='Drop down lists'!$D$23),0,1)</f>
        <v>0</v>
      </c>
      <c r="S237" s="382">
        <f>IF(ISNA(VLOOKUP(G237,'Drop down lists'!A:A,1,FALSE)),1,0)</f>
        <v>0</v>
      </c>
      <c r="T237" s="382">
        <f>IF(OR(I237='Drop down lists'!$H$12,I237='Drop down lists'!$H$13,I237='Drop down lists'!$H$14,I237='Drop down lists'!$H$15),0,1)</f>
        <v>0</v>
      </c>
    </row>
    <row r="238" spans="1:20" ht="19.75" customHeight="1">
      <c r="A238" s="14"/>
      <c r="B238" s="14"/>
      <c r="C238" s="14"/>
      <c r="D238" s="14"/>
      <c r="E238" s="16" t="s">
        <v>2289</v>
      </c>
      <c r="F238" s="16" t="s">
        <v>2289</v>
      </c>
      <c r="G238" s="16" t="s">
        <v>4506</v>
      </c>
      <c r="H238" s="14"/>
      <c r="I238" s="16" t="s">
        <v>2289</v>
      </c>
      <c r="J238" s="208"/>
      <c r="K238" s="17"/>
      <c r="P238" s="382">
        <f t="shared" si="3"/>
        <v>0</v>
      </c>
      <c r="Q238" s="382">
        <f>IF(OR(E238='Drop down lists'!$D$3,E238='Drop down lists'!$D$4,E238='Drop down lists'!$D$5,E238='Drop down lists'!$D$6,E238='Drop down lists'!$D$6,E238='Drop down lists'!$D$7,E238='Drop down lists'!$D$8,E238='Drop down lists'!$D$9),0,1)</f>
        <v>0</v>
      </c>
      <c r="R238" s="382">
        <f>IF(OR(F238='Drop down lists'!$D$12,F238='Drop down lists'!$D$13,F238='Drop down lists'!$D$14,F238='Drop down lists'!$D$15,F238='Drop down lists'!$D$16,F238='Drop down lists'!$D$17,F238='Drop down lists'!$D$18,F238='Drop down lists'!$D$19,F238='Drop down lists'!$D$20,F238='Drop down lists'!$D$21,F238='Drop down lists'!$D$22,F238='Drop down lists'!$D$23),0,1)</f>
        <v>0</v>
      </c>
      <c r="S238" s="382">
        <f>IF(ISNA(VLOOKUP(G238,'Drop down lists'!A:A,1,FALSE)),1,0)</f>
        <v>0</v>
      </c>
      <c r="T238" s="382">
        <f>IF(OR(I238='Drop down lists'!$H$12,I238='Drop down lists'!$H$13,I238='Drop down lists'!$H$14,I238='Drop down lists'!$H$15),0,1)</f>
        <v>0</v>
      </c>
    </row>
    <row r="239" spans="1:20" ht="19.75" customHeight="1">
      <c r="A239" s="14"/>
      <c r="B239" s="14"/>
      <c r="C239" s="14"/>
      <c r="D239" s="14"/>
      <c r="E239" s="16" t="s">
        <v>2289</v>
      </c>
      <c r="F239" s="16" t="s">
        <v>2289</v>
      </c>
      <c r="G239" s="16" t="s">
        <v>4506</v>
      </c>
      <c r="H239" s="14"/>
      <c r="I239" s="16" t="s">
        <v>2289</v>
      </c>
      <c r="J239" s="208"/>
      <c r="K239" s="17"/>
      <c r="P239" s="382">
        <f t="shared" si="3"/>
        <v>0</v>
      </c>
      <c r="Q239" s="382">
        <f>IF(OR(E239='Drop down lists'!$D$3,E239='Drop down lists'!$D$4,E239='Drop down lists'!$D$5,E239='Drop down lists'!$D$6,E239='Drop down lists'!$D$6,E239='Drop down lists'!$D$7,E239='Drop down lists'!$D$8,E239='Drop down lists'!$D$9),0,1)</f>
        <v>0</v>
      </c>
      <c r="R239" s="382">
        <f>IF(OR(F239='Drop down lists'!$D$12,F239='Drop down lists'!$D$13,F239='Drop down lists'!$D$14,F239='Drop down lists'!$D$15,F239='Drop down lists'!$D$16,F239='Drop down lists'!$D$17,F239='Drop down lists'!$D$18,F239='Drop down lists'!$D$19,F239='Drop down lists'!$D$20,F239='Drop down lists'!$D$21,F239='Drop down lists'!$D$22,F239='Drop down lists'!$D$23),0,1)</f>
        <v>0</v>
      </c>
      <c r="S239" s="382">
        <f>IF(ISNA(VLOOKUP(G239,'Drop down lists'!A:A,1,FALSE)),1,0)</f>
        <v>0</v>
      </c>
      <c r="T239" s="382">
        <f>IF(OR(I239='Drop down lists'!$H$12,I239='Drop down lists'!$H$13,I239='Drop down lists'!$H$14,I239='Drop down lists'!$H$15),0,1)</f>
        <v>0</v>
      </c>
    </row>
    <row r="240" spans="1:20" ht="19.75" customHeight="1">
      <c r="A240" s="14"/>
      <c r="B240" s="14"/>
      <c r="C240" s="14"/>
      <c r="D240" s="14"/>
      <c r="E240" s="16" t="s">
        <v>2289</v>
      </c>
      <c r="F240" s="16" t="s">
        <v>2289</v>
      </c>
      <c r="G240" s="16" t="s">
        <v>4506</v>
      </c>
      <c r="H240" s="14"/>
      <c r="I240" s="16" t="s">
        <v>2289</v>
      </c>
      <c r="J240" s="208"/>
      <c r="K240" s="17"/>
      <c r="P240" s="382">
        <f t="shared" si="3"/>
        <v>0</v>
      </c>
      <c r="Q240" s="382">
        <f>IF(OR(E240='Drop down lists'!$D$3,E240='Drop down lists'!$D$4,E240='Drop down lists'!$D$5,E240='Drop down lists'!$D$6,E240='Drop down lists'!$D$6,E240='Drop down lists'!$D$7,E240='Drop down lists'!$D$8,E240='Drop down lists'!$D$9),0,1)</f>
        <v>0</v>
      </c>
      <c r="R240" s="382">
        <f>IF(OR(F240='Drop down lists'!$D$12,F240='Drop down lists'!$D$13,F240='Drop down lists'!$D$14,F240='Drop down lists'!$D$15,F240='Drop down lists'!$D$16,F240='Drop down lists'!$D$17,F240='Drop down lists'!$D$18,F240='Drop down lists'!$D$19,F240='Drop down lists'!$D$20,F240='Drop down lists'!$D$21,F240='Drop down lists'!$D$22,F240='Drop down lists'!$D$23),0,1)</f>
        <v>0</v>
      </c>
      <c r="S240" s="382">
        <f>IF(ISNA(VLOOKUP(G240,'Drop down lists'!A:A,1,FALSE)),1,0)</f>
        <v>0</v>
      </c>
      <c r="T240" s="382">
        <f>IF(OR(I240='Drop down lists'!$H$12,I240='Drop down lists'!$H$13,I240='Drop down lists'!$H$14,I240='Drop down lists'!$H$15),0,1)</f>
        <v>0</v>
      </c>
    </row>
    <row r="241" spans="1:20" ht="19.75" customHeight="1">
      <c r="A241" s="14"/>
      <c r="B241" s="14"/>
      <c r="C241" s="14"/>
      <c r="D241" s="14"/>
      <c r="E241" s="16" t="s">
        <v>2289</v>
      </c>
      <c r="F241" s="16" t="s">
        <v>2289</v>
      </c>
      <c r="G241" s="16" t="s">
        <v>4506</v>
      </c>
      <c r="H241" s="14"/>
      <c r="I241" s="16" t="s">
        <v>2289</v>
      </c>
      <c r="J241" s="208"/>
      <c r="K241" s="17"/>
      <c r="P241" s="382">
        <f t="shared" si="3"/>
        <v>0</v>
      </c>
      <c r="Q241" s="382">
        <f>IF(OR(E241='Drop down lists'!$D$3,E241='Drop down lists'!$D$4,E241='Drop down lists'!$D$5,E241='Drop down lists'!$D$6,E241='Drop down lists'!$D$6,E241='Drop down lists'!$D$7,E241='Drop down lists'!$D$8,E241='Drop down lists'!$D$9),0,1)</f>
        <v>0</v>
      </c>
      <c r="R241" s="382">
        <f>IF(OR(F241='Drop down lists'!$D$12,F241='Drop down lists'!$D$13,F241='Drop down lists'!$D$14,F241='Drop down lists'!$D$15,F241='Drop down lists'!$D$16,F241='Drop down lists'!$D$17,F241='Drop down lists'!$D$18,F241='Drop down lists'!$D$19,F241='Drop down lists'!$D$20,F241='Drop down lists'!$D$21,F241='Drop down lists'!$D$22,F241='Drop down lists'!$D$23),0,1)</f>
        <v>0</v>
      </c>
      <c r="S241" s="382">
        <f>IF(ISNA(VLOOKUP(G241,'Drop down lists'!A:A,1,FALSE)),1,0)</f>
        <v>0</v>
      </c>
      <c r="T241" s="382">
        <f>IF(OR(I241='Drop down lists'!$H$12,I241='Drop down lists'!$H$13,I241='Drop down lists'!$H$14,I241='Drop down lists'!$H$15),0,1)</f>
        <v>0</v>
      </c>
    </row>
    <row r="242" spans="1:20" ht="19.75" customHeight="1">
      <c r="A242" s="14"/>
      <c r="B242" s="14"/>
      <c r="C242" s="14"/>
      <c r="D242" s="14"/>
      <c r="E242" s="16" t="s">
        <v>2289</v>
      </c>
      <c r="F242" s="16" t="s">
        <v>2289</v>
      </c>
      <c r="G242" s="16" t="s">
        <v>4506</v>
      </c>
      <c r="H242" s="14"/>
      <c r="I242" s="16" t="s">
        <v>2289</v>
      </c>
      <c r="J242" s="208"/>
      <c r="K242" s="17"/>
      <c r="P242" s="382">
        <f t="shared" si="3"/>
        <v>0</v>
      </c>
      <c r="Q242" s="382">
        <f>IF(OR(E242='Drop down lists'!$D$3,E242='Drop down lists'!$D$4,E242='Drop down lists'!$D$5,E242='Drop down lists'!$D$6,E242='Drop down lists'!$D$6,E242='Drop down lists'!$D$7,E242='Drop down lists'!$D$8,E242='Drop down lists'!$D$9),0,1)</f>
        <v>0</v>
      </c>
      <c r="R242" s="382">
        <f>IF(OR(F242='Drop down lists'!$D$12,F242='Drop down lists'!$D$13,F242='Drop down lists'!$D$14,F242='Drop down lists'!$D$15,F242='Drop down lists'!$D$16,F242='Drop down lists'!$D$17,F242='Drop down lists'!$D$18,F242='Drop down lists'!$D$19,F242='Drop down lists'!$D$20,F242='Drop down lists'!$D$21,F242='Drop down lists'!$D$22,F242='Drop down lists'!$D$23),0,1)</f>
        <v>0</v>
      </c>
      <c r="S242" s="382">
        <f>IF(ISNA(VLOOKUP(G242,'Drop down lists'!A:A,1,FALSE)),1,0)</f>
        <v>0</v>
      </c>
      <c r="T242" s="382">
        <f>IF(OR(I242='Drop down lists'!$H$12,I242='Drop down lists'!$H$13,I242='Drop down lists'!$H$14,I242='Drop down lists'!$H$15),0,1)</f>
        <v>0</v>
      </c>
    </row>
    <row r="243" spans="1:20" ht="19.75" customHeight="1">
      <c r="A243" s="14"/>
      <c r="B243" s="14"/>
      <c r="C243" s="14"/>
      <c r="D243" s="14"/>
      <c r="E243" s="16" t="s">
        <v>2289</v>
      </c>
      <c r="F243" s="16" t="s">
        <v>2289</v>
      </c>
      <c r="G243" s="16" t="s">
        <v>4506</v>
      </c>
      <c r="H243" s="14"/>
      <c r="I243" s="16" t="s">
        <v>2289</v>
      </c>
      <c r="J243" s="208"/>
      <c r="K243" s="17"/>
      <c r="P243" s="382">
        <f t="shared" si="3"/>
        <v>0</v>
      </c>
      <c r="Q243" s="382">
        <f>IF(OR(E243='Drop down lists'!$D$3,E243='Drop down lists'!$D$4,E243='Drop down lists'!$D$5,E243='Drop down lists'!$D$6,E243='Drop down lists'!$D$6,E243='Drop down lists'!$D$7,E243='Drop down lists'!$D$8,E243='Drop down lists'!$D$9),0,1)</f>
        <v>0</v>
      </c>
      <c r="R243" s="382">
        <f>IF(OR(F243='Drop down lists'!$D$12,F243='Drop down lists'!$D$13,F243='Drop down lists'!$D$14,F243='Drop down lists'!$D$15,F243='Drop down lists'!$D$16,F243='Drop down lists'!$D$17,F243='Drop down lists'!$D$18,F243='Drop down lists'!$D$19,F243='Drop down lists'!$D$20,F243='Drop down lists'!$D$21,F243='Drop down lists'!$D$22,F243='Drop down lists'!$D$23),0,1)</f>
        <v>0</v>
      </c>
      <c r="S243" s="382">
        <f>IF(ISNA(VLOOKUP(G243,'Drop down lists'!A:A,1,FALSE)),1,0)</f>
        <v>0</v>
      </c>
      <c r="T243" s="382">
        <f>IF(OR(I243='Drop down lists'!$H$12,I243='Drop down lists'!$H$13,I243='Drop down lists'!$H$14,I243='Drop down lists'!$H$15),0,1)</f>
        <v>0</v>
      </c>
    </row>
    <row r="244" spans="1:20" ht="19.75" customHeight="1">
      <c r="A244" s="14"/>
      <c r="B244" s="14"/>
      <c r="C244" s="14"/>
      <c r="D244" s="14"/>
      <c r="E244" s="16" t="s">
        <v>2289</v>
      </c>
      <c r="F244" s="16" t="s">
        <v>2289</v>
      </c>
      <c r="G244" s="16" t="s">
        <v>4506</v>
      </c>
      <c r="H244" s="14"/>
      <c r="I244" s="16" t="s">
        <v>2289</v>
      </c>
      <c r="J244" s="208"/>
      <c r="K244" s="17"/>
      <c r="P244" s="382">
        <f t="shared" si="3"/>
        <v>0</v>
      </c>
      <c r="Q244" s="382">
        <f>IF(OR(E244='Drop down lists'!$D$3,E244='Drop down lists'!$D$4,E244='Drop down lists'!$D$5,E244='Drop down lists'!$D$6,E244='Drop down lists'!$D$6,E244='Drop down lists'!$D$7,E244='Drop down lists'!$D$8,E244='Drop down lists'!$D$9),0,1)</f>
        <v>0</v>
      </c>
      <c r="R244" s="382">
        <f>IF(OR(F244='Drop down lists'!$D$12,F244='Drop down lists'!$D$13,F244='Drop down lists'!$D$14,F244='Drop down lists'!$D$15,F244='Drop down lists'!$D$16,F244='Drop down lists'!$D$17,F244='Drop down lists'!$D$18,F244='Drop down lists'!$D$19,F244='Drop down lists'!$D$20,F244='Drop down lists'!$D$21,F244='Drop down lists'!$D$22,F244='Drop down lists'!$D$23),0,1)</f>
        <v>0</v>
      </c>
      <c r="S244" s="382">
        <f>IF(ISNA(VLOOKUP(G244,'Drop down lists'!A:A,1,FALSE)),1,0)</f>
        <v>0</v>
      </c>
      <c r="T244" s="382">
        <f>IF(OR(I244='Drop down lists'!$H$12,I244='Drop down lists'!$H$13,I244='Drop down lists'!$H$14,I244='Drop down lists'!$H$15),0,1)</f>
        <v>0</v>
      </c>
    </row>
    <row r="245" spans="1:20" ht="19.75" customHeight="1">
      <c r="A245" s="14"/>
      <c r="B245" s="14"/>
      <c r="C245" s="14"/>
      <c r="D245" s="14"/>
      <c r="E245" s="16" t="s">
        <v>2289</v>
      </c>
      <c r="F245" s="16" t="s">
        <v>2289</v>
      </c>
      <c r="G245" s="16" t="s">
        <v>4506</v>
      </c>
      <c r="H245" s="14"/>
      <c r="I245" s="16" t="s">
        <v>2289</v>
      </c>
      <c r="J245" s="208"/>
      <c r="K245" s="17"/>
      <c r="P245" s="382">
        <f t="shared" si="3"/>
        <v>0</v>
      </c>
      <c r="Q245" s="382">
        <f>IF(OR(E245='Drop down lists'!$D$3,E245='Drop down lists'!$D$4,E245='Drop down lists'!$D$5,E245='Drop down lists'!$D$6,E245='Drop down lists'!$D$6,E245='Drop down lists'!$D$7,E245='Drop down lists'!$D$8,E245='Drop down lists'!$D$9),0,1)</f>
        <v>0</v>
      </c>
      <c r="R245" s="382">
        <f>IF(OR(F245='Drop down lists'!$D$12,F245='Drop down lists'!$D$13,F245='Drop down lists'!$D$14,F245='Drop down lists'!$D$15,F245='Drop down lists'!$D$16,F245='Drop down lists'!$D$17,F245='Drop down lists'!$D$18,F245='Drop down lists'!$D$19,F245='Drop down lists'!$D$20,F245='Drop down lists'!$D$21,F245='Drop down lists'!$D$22,F245='Drop down lists'!$D$23),0,1)</f>
        <v>0</v>
      </c>
      <c r="S245" s="382">
        <f>IF(ISNA(VLOOKUP(G245,'Drop down lists'!A:A,1,FALSE)),1,0)</f>
        <v>0</v>
      </c>
      <c r="T245" s="382">
        <f>IF(OR(I245='Drop down lists'!$H$12,I245='Drop down lists'!$H$13,I245='Drop down lists'!$H$14,I245='Drop down lists'!$H$15),0,1)</f>
        <v>0</v>
      </c>
    </row>
    <row r="246" spans="1:20" ht="19.75" customHeight="1">
      <c r="A246" s="14"/>
      <c r="B246" s="14"/>
      <c r="C246" s="14"/>
      <c r="D246" s="14"/>
      <c r="E246" s="16" t="s">
        <v>2289</v>
      </c>
      <c r="F246" s="16" t="s">
        <v>2289</v>
      </c>
      <c r="G246" s="16" t="s">
        <v>4506</v>
      </c>
      <c r="H246" s="14"/>
      <c r="I246" s="16" t="s">
        <v>2289</v>
      </c>
      <c r="J246" s="208"/>
      <c r="K246" s="17"/>
      <c r="P246" s="382">
        <f t="shared" si="3"/>
        <v>0</v>
      </c>
      <c r="Q246" s="382">
        <f>IF(OR(E246='Drop down lists'!$D$3,E246='Drop down lists'!$D$4,E246='Drop down lists'!$D$5,E246='Drop down lists'!$D$6,E246='Drop down lists'!$D$6,E246='Drop down lists'!$D$7,E246='Drop down lists'!$D$8,E246='Drop down lists'!$D$9),0,1)</f>
        <v>0</v>
      </c>
      <c r="R246" s="382">
        <f>IF(OR(F246='Drop down lists'!$D$12,F246='Drop down lists'!$D$13,F246='Drop down lists'!$D$14,F246='Drop down lists'!$D$15,F246='Drop down lists'!$D$16,F246='Drop down lists'!$D$17,F246='Drop down lists'!$D$18,F246='Drop down lists'!$D$19,F246='Drop down lists'!$D$20,F246='Drop down lists'!$D$21,F246='Drop down lists'!$D$22,F246='Drop down lists'!$D$23),0,1)</f>
        <v>0</v>
      </c>
      <c r="S246" s="382">
        <f>IF(ISNA(VLOOKUP(G246,'Drop down lists'!A:A,1,FALSE)),1,0)</f>
        <v>0</v>
      </c>
      <c r="T246" s="382">
        <f>IF(OR(I246='Drop down lists'!$H$12,I246='Drop down lists'!$H$13,I246='Drop down lists'!$H$14,I246='Drop down lists'!$H$15),0,1)</f>
        <v>0</v>
      </c>
    </row>
    <row r="247" spans="1:20" ht="19.75" customHeight="1">
      <c r="A247" s="14"/>
      <c r="B247" s="14"/>
      <c r="C247" s="14"/>
      <c r="D247" s="14"/>
      <c r="E247" s="16" t="s">
        <v>2289</v>
      </c>
      <c r="F247" s="16" t="s">
        <v>2289</v>
      </c>
      <c r="G247" s="16" t="s">
        <v>4506</v>
      </c>
      <c r="H247" s="14"/>
      <c r="I247" s="16" t="s">
        <v>2289</v>
      </c>
      <c r="J247" s="208"/>
      <c r="K247" s="17"/>
      <c r="P247" s="382">
        <f t="shared" si="3"/>
        <v>0</v>
      </c>
      <c r="Q247" s="382">
        <f>IF(OR(E247='Drop down lists'!$D$3,E247='Drop down lists'!$D$4,E247='Drop down lists'!$D$5,E247='Drop down lists'!$D$6,E247='Drop down lists'!$D$6,E247='Drop down lists'!$D$7,E247='Drop down lists'!$D$8,E247='Drop down lists'!$D$9),0,1)</f>
        <v>0</v>
      </c>
      <c r="R247" s="382">
        <f>IF(OR(F247='Drop down lists'!$D$12,F247='Drop down lists'!$D$13,F247='Drop down lists'!$D$14,F247='Drop down lists'!$D$15,F247='Drop down lists'!$D$16,F247='Drop down lists'!$D$17,F247='Drop down lists'!$D$18,F247='Drop down lists'!$D$19,F247='Drop down lists'!$D$20,F247='Drop down lists'!$D$21,F247='Drop down lists'!$D$22,F247='Drop down lists'!$D$23),0,1)</f>
        <v>0</v>
      </c>
      <c r="S247" s="382">
        <f>IF(ISNA(VLOOKUP(G247,'Drop down lists'!A:A,1,FALSE)),1,0)</f>
        <v>0</v>
      </c>
      <c r="T247" s="382">
        <f>IF(OR(I247='Drop down lists'!$H$12,I247='Drop down lists'!$H$13,I247='Drop down lists'!$H$14,I247='Drop down lists'!$H$15),0,1)</f>
        <v>0</v>
      </c>
    </row>
    <row r="248" spans="1:20" ht="19.75" customHeight="1">
      <c r="A248" s="14"/>
      <c r="B248" s="14"/>
      <c r="C248" s="14"/>
      <c r="D248" s="14"/>
      <c r="E248" s="16" t="s">
        <v>2289</v>
      </c>
      <c r="F248" s="16" t="s">
        <v>2289</v>
      </c>
      <c r="G248" s="16" t="s">
        <v>4506</v>
      </c>
      <c r="H248" s="14"/>
      <c r="I248" s="16" t="s">
        <v>2289</v>
      </c>
      <c r="J248" s="208"/>
      <c r="K248" s="17"/>
      <c r="P248" s="382">
        <f t="shared" si="3"/>
        <v>0</v>
      </c>
      <c r="Q248" s="382">
        <f>IF(OR(E248='Drop down lists'!$D$3,E248='Drop down lists'!$D$4,E248='Drop down lists'!$D$5,E248='Drop down lists'!$D$6,E248='Drop down lists'!$D$6,E248='Drop down lists'!$D$7,E248='Drop down lists'!$D$8,E248='Drop down lists'!$D$9),0,1)</f>
        <v>0</v>
      </c>
      <c r="R248" s="382">
        <f>IF(OR(F248='Drop down lists'!$D$12,F248='Drop down lists'!$D$13,F248='Drop down lists'!$D$14,F248='Drop down lists'!$D$15,F248='Drop down lists'!$D$16,F248='Drop down lists'!$D$17,F248='Drop down lists'!$D$18,F248='Drop down lists'!$D$19,F248='Drop down lists'!$D$20,F248='Drop down lists'!$D$21,F248='Drop down lists'!$D$22,F248='Drop down lists'!$D$23),0,1)</f>
        <v>0</v>
      </c>
      <c r="S248" s="382">
        <f>IF(ISNA(VLOOKUP(G248,'Drop down lists'!A:A,1,FALSE)),1,0)</f>
        <v>0</v>
      </c>
      <c r="T248" s="382">
        <f>IF(OR(I248='Drop down lists'!$H$12,I248='Drop down lists'!$H$13,I248='Drop down lists'!$H$14,I248='Drop down lists'!$H$15),0,1)</f>
        <v>0</v>
      </c>
    </row>
    <row r="249" spans="1:20" ht="19.75" customHeight="1">
      <c r="A249" s="14"/>
      <c r="B249" s="14"/>
      <c r="C249" s="14"/>
      <c r="D249" s="14"/>
      <c r="E249" s="16" t="s">
        <v>2289</v>
      </c>
      <c r="F249" s="16" t="s">
        <v>2289</v>
      </c>
      <c r="G249" s="16" t="s">
        <v>4506</v>
      </c>
      <c r="H249" s="14"/>
      <c r="I249" s="16" t="s">
        <v>2289</v>
      </c>
      <c r="J249" s="208"/>
      <c r="K249" s="17"/>
      <c r="P249" s="382">
        <f t="shared" si="3"/>
        <v>0</v>
      </c>
      <c r="Q249" s="382">
        <f>IF(OR(E249='Drop down lists'!$D$3,E249='Drop down lists'!$D$4,E249='Drop down lists'!$D$5,E249='Drop down lists'!$D$6,E249='Drop down lists'!$D$6,E249='Drop down lists'!$D$7,E249='Drop down lists'!$D$8,E249='Drop down lists'!$D$9),0,1)</f>
        <v>0</v>
      </c>
      <c r="R249" s="382">
        <f>IF(OR(F249='Drop down lists'!$D$12,F249='Drop down lists'!$D$13,F249='Drop down lists'!$D$14,F249='Drop down lists'!$D$15,F249='Drop down lists'!$D$16,F249='Drop down lists'!$D$17,F249='Drop down lists'!$D$18,F249='Drop down lists'!$D$19,F249='Drop down lists'!$D$20,F249='Drop down lists'!$D$21,F249='Drop down lists'!$D$22,F249='Drop down lists'!$D$23),0,1)</f>
        <v>0</v>
      </c>
      <c r="S249" s="382">
        <f>IF(ISNA(VLOOKUP(G249,'Drop down lists'!A:A,1,FALSE)),1,0)</f>
        <v>0</v>
      </c>
      <c r="T249" s="382">
        <f>IF(OR(I249='Drop down lists'!$H$12,I249='Drop down lists'!$H$13,I249='Drop down lists'!$H$14,I249='Drop down lists'!$H$15),0,1)</f>
        <v>0</v>
      </c>
    </row>
    <row r="250" spans="1:20" ht="19.75" customHeight="1">
      <c r="A250" s="14"/>
      <c r="B250" s="14"/>
      <c r="C250" s="14"/>
      <c r="D250" s="14"/>
      <c r="E250" s="16" t="s">
        <v>2289</v>
      </c>
      <c r="F250" s="16" t="s">
        <v>2289</v>
      </c>
      <c r="G250" s="16" t="s">
        <v>4506</v>
      </c>
      <c r="H250" s="14"/>
      <c r="I250" s="16" t="s">
        <v>2289</v>
      </c>
      <c r="J250" s="208"/>
      <c r="K250" s="17"/>
      <c r="P250" s="382">
        <f t="shared" si="3"/>
        <v>0</v>
      </c>
      <c r="Q250" s="382">
        <f>IF(OR(E250='Drop down lists'!$D$3,E250='Drop down lists'!$D$4,E250='Drop down lists'!$D$5,E250='Drop down lists'!$D$6,E250='Drop down lists'!$D$6,E250='Drop down lists'!$D$7,E250='Drop down lists'!$D$8,E250='Drop down lists'!$D$9),0,1)</f>
        <v>0</v>
      </c>
      <c r="R250" s="382">
        <f>IF(OR(F250='Drop down lists'!$D$12,F250='Drop down lists'!$D$13,F250='Drop down lists'!$D$14,F250='Drop down lists'!$D$15,F250='Drop down lists'!$D$16,F250='Drop down lists'!$D$17,F250='Drop down lists'!$D$18,F250='Drop down lists'!$D$19,F250='Drop down lists'!$D$20,F250='Drop down lists'!$D$21,F250='Drop down lists'!$D$22,F250='Drop down lists'!$D$23),0,1)</f>
        <v>0</v>
      </c>
      <c r="S250" s="382">
        <f>IF(ISNA(VLOOKUP(G250,'Drop down lists'!A:A,1,FALSE)),1,0)</f>
        <v>0</v>
      </c>
      <c r="T250" s="382">
        <f>IF(OR(I250='Drop down lists'!$H$12,I250='Drop down lists'!$H$13,I250='Drop down lists'!$H$14,I250='Drop down lists'!$H$15),0,1)</f>
        <v>0</v>
      </c>
    </row>
    <row r="251" spans="1:20" ht="19.75" customHeight="1">
      <c r="A251" s="14"/>
      <c r="B251" s="14"/>
      <c r="C251" s="14"/>
      <c r="D251" s="14"/>
      <c r="E251" s="16" t="s">
        <v>2289</v>
      </c>
      <c r="F251" s="16" t="s">
        <v>2289</v>
      </c>
      <c r="G251" s="16" t="s">
        <v>4506</v>
      </c>
      <c r="H251" s="14"/>
      <c r="I251" s="16" t="s">
        <v>2289</v>
      </c>
      <c r="J251" s="208"/>
      <c r="K251" s="17"/>
      <c r="P251" s="382">
        <f t="shared" si="3"/>
        <v>0</v>
      </c>
      <c r="Q251" s="382">
        <f>IF(OR(E251='Drop down lists'!$D$3,E251='Drop down lists'!$D$4,E251='Drop down lists'!$D$5,E251='Drop down lists'!$D$6,E251='Drop down lists'!$D$6,E251='Drop down lists'!$D$7,E251='Drop down lists'!$D$8,E251='Drop down lists'!$D$9),0,1)</f>
        <v>0</v>
      </c>
      <c r="R251" s="382">
        <f>IF(OR(F251='Drop down lists'!$D$12,F251='Drop down lists'!$D$13,F251='Drop down lists'!$D$14,F251='Drop down lists'!$D$15,F251='Drop down lists'!$D$16,F251='Drop down lists'!$D$17,F251='Drop down lists'!$D$18,F251='Drop down lists'!$D$19,F251='Drop down lists'!$D$20,F251='Drop down lists'!$D$21,F251='Drop down lists'!$D$22,F251='Drop down lists'!$D$23),0,1)</f>
        <v>0</v>
      </c>
      <c r="S251" s="382">
        <f>IF(ISNA(VLOOKUP(G251,'Drop down lists'!A:A,1,FALSE)),1,0)</f>
        <v>0</v>
      </c>
      <c r="T251" s="382">
        <f>IF(OR(I251='Drop down lists'!$H$12,I251='Drop down lists'!$H$13,I251='Drop down lists'!$H$14,I251='Drop down lists'!$H$15),0,1)</f>
        <v>0</v>
      </c>
    </row>
    <row r="252" spans="1:20" ht="19.75" customHeight="1">
      <c r="A252" s="14"/>
      <c r="B252" s="14"/>
      <c r="C252" s="14"/>
      <c r="D252" s="14"/>
      <c r="E252" s="16" t="s">
        <v>2289</v>
      </c>
      <c r="F252" s="16" t="s">
        <v>2289</v>
      </c>
      <c r="G252" s="16" t="s">
        <v>4506</v>
      </c>
      <c r="H252" s="14"/>
      <c r="I252" s="16" t="s">
        <v>2289</v>
      </c>
      <c r="J252" s="208"/>
      <c r="K252" s="17"/>
      <c r="P252" s="382">
        <f t="shared" si="3"/>
        <v>0</v>
      </c>
      <c r="Q252" s="382">
        <f>IF(OR(E252='Drop down lists'!$D$3,E252='Drop down lists'!$D$4,E252='Drop down lists'!$D$5,E252='Drop down lists'!$D$6,E252='Drop down lists'!$D$6,E252='Drop down lists'!$D$7,E252='Drop down lists'!$D$8,E252='Drop down lists'!$D$9),0,1)</f>
        <v>0</v>
      </c>
      <c r="R252" s="382">
        <f>IF(OR(F252='Drop down lists'!$D$12,F252='Drop down lists'!$D$13,F252='Drop down lists'!$D$14,F252='Drop down lists'!$D$15,F252='Drop down lists'!$D$16,F252='Drop down lists'!$D$17,F252='Drop down lists'!$D$18,F252='Drop down lists'!$D$19,F252='Drop down lists'!$D$20,F252='Drop down lists'!$D$21,F252='Drop down lists'!$D$22,F252='Drop down lists'!$D$23),0,1)</f>
        <v>0</v>
      </c>
      <c r="S252" s="382">
        <f>IF(ISNA(VLOOKUP(G252,'Drop down lists'!A:A,1,FALSE)),1,0)</f>
        <v>0</v>
      </c>
      <c r="T252" s="382">
        <f>IF(OR(I252='Drop down lists'!$H$12,I252='Drop down lists'!$H$13,I252='Drop down lists'!$H$14,I252='Drop down lists'!$H$15),0,1)</f>
        <v>0</v>
      </c>
    </row>
    <row r="253" spans="1:20" ht="19.75" customHeight="1">
      <c r="A253" s="14"/>
      <c r="B253" s="14"/>
      <c r="C253" s="14"/>
      <c r="D253" s="14"/>
      <c r="E253" s="16" t="s">
        <v>2289</v>
      </c>
      <c r="F253" s="16" t="s">
        <v>2289</v>
      </c>
      <c r="G253" s="16" t="s">
        <v>4506</v>
      </c>
      <c r="H253" s="14"/>
      <c r="I253" s="16" t="s">
        <v>2289</v>
      </c>
      <c r="J253" s="208"/>
      <c r="K253" s="17"/>
      <c r="P253" s="382">
        <f t="shared" si="3"/>
        <v>0</v>
      </c>
      <c r="Q253" s="382">
        <f>IF(OR(E253='Drop down lists'!$D$3,E253='Drop down lists'!$D$4,E253='Drop down lists'!$D$5,E253='Drop down lists'!$D$6,E253='Drop down lists'!$D$6,E253='Drop down lists'!$D$7,E253='Drop down lists'!$D$8,E253='Drop down lists'!$D$9),0,1)</f>
        <v>0</v>
      </c>
      <c r="R253" s="382">
        <f>IF(OR(F253='Drop down lists'!$D$12,F253='Drop down lists'!$D$13,F253='Drop down lists'!$D$14,F253='Drop down lists'!$D$15,F253='Drop down lists'!$D$16,F253='Drop down lists'!$D$17,F253='Drop down lists'!$D$18,F253='Drop down lists'!$D$19,F253='Drop down lists'!$D$20,F253='Drop down lists'!$D$21,F253='Drop down lists'!$D$22,F253='Drop down lists'!$D$23),0,1)</f>
        <v>0</v>
      </c>
      <c r="S253" s="382">
        <f>IF(ISNA(VLOOKUP(G253,'Drop down lists'!A:A,1,FALSE)),1,0)</f>
        <v>0</v>
      </c>
      <c r="T253" s="382">
        <f>IF(OR(I253='Drop down lists'!$H$12,I253='Drop down lists'!$H$13,I253='Drop down lists'!$H$14,I253='Drop down lists'!$H$15),0,1)</f>
        <v>0</v>
      </c>
    </row>
    <row r="254" spans="1:20" ht="19.75" customHeight="1">
      <c r="A254" s="14"/>
      <c r="B254" s="14"/>
      <c r="C254" s="14"/>
      <c r="D254" s="14"/>
      <c r="E254" s="16" t="s">
        <v>2289</v>
      </c>
      <c r="F254" s="16" t="s">
        <v>2289</v>
      </c>
      <c r="G254" s="16" t="s">
        <v>4506</v>
      </c>
      <c r="H254" s="14"/>
      <c r="I254" s="16" t="s">
        <v>2289</v>
      </c>
      <c r="J254" s="208"/>
      <c r="K254" s="17"/>
      <c r="P254" s="382">
        <f t="shared" si="3"/>
        <v>0</v>
      </c>
      <c r="Q254" s="382">
        <f>IF(OR(E254='Drop down lists'!$D$3,E254='Drop down lists'!$D$4,E254='Drop down lists'!$D$5,E254='Drop down lists'!$D$6,E254='Drop down lists'!$D$6,E254='Drop down lists'!$D$7,E254='Drop down lists'!$D$8,E254='Drop down lists'!$D$9),0,1)</f>
        <v>0</v>
      </c>
      <c r="R254" s="382">
        <f>IF(OR(F254='Drop down lists'!$D$12,F254='Drop down lists'!$D$13,F254='Drop down lists'!$D$14,F254='Drop down lists'!$D$15,F254='Drop down lists'!$D$16,F254='Drop down lists'!$D$17,F254='Drop down lists'!$D$18,F254='Drop down lists'!$D$19,F254='Drop down lists'!$D$20,F254='Drop down lists'!$D$21,F254='Drop down lists'!$D$22,F254='Drop down lists'!$D$23),0,1)</f>
        <v>0</v>
      </c>
      <c r="S254" s="382">
        <f>IF(ISNA(VLOOKUP(G254,'Drop down lists'!A:A,1,FALSE)),1,0)</f>
        <v>0</v>
      </c>
      <c r="T254" s="382">
        <f>IF(OR(I254='Drop down lists'!$H$12,I254='Drop down lists'!$H$13,I254='Drop down lists'!$H$14,I254='Drop down lists'!$H$15),0,1)</f>
        <v>0</v>
      </c>
    </row>
    <row r="255" spans="1:20" ht="19.75" customHeight="1">
      <c r="A255" s="14"/>
      <c r="B255" s="14"/>
      <c r="C255" s="14"/>
      <c r="D255" s="14"/>
      <c r="E255" s="16" t="s">
        <v>2289</v>
      </c>
      <c r="F255" s="16" t="s">
        <v>2289</v>
      </c>
      <c r="G255" s="16" t="s">
        <v>4506</v>
      </c>
      <c r="H255" s="14"/>
      <c r="I255" s="16" t="s">
        <v>2289</v>
      </c>
      <c r="J255" s="208"/>
      <c r="K255" s="17"/>
      <c r="P255" s="382">
        <f t="shared" si="3"/>
        <v>0</v>
      </c>
      <c r="Q255" s="382">
        <f>IF(OR(E255='Drop down lists'!$D$3,E255='Drop down lists'!$D$4,E255='Drop down lists'!$D$5,E255='Drop down lists'!$D$6,E255='Drop down lists'!$D$6,E255='Drop down lists'!$D$7,E255='Drop down lists'!$D$8,E255='Drop down lists'!$D$9),0,1)</f>
        <v>0</v>
      </c>
      <c r="R255" s="382">
        <f>IF(OR(F255='Drop down lists'!$D$12,F255='Drop down lists'!$D$13,F255='Drop down lists'!$D$14,F255='Drop down lists'!$D$15,F255='Drop down lists'!$D$16,F255='Drop down lists'!$D$17,F255='Drop down lists'!$D$18,F255='Drop down lists'!$D$19,F255='Drop down lists'!$D$20,F255='Drop down lists'!$D$21,F255='Drop down lists'!$D$22,F255='Drop down lists'!$D$23),0,1)</f>
        <v>0</v>
      </c>
      <c r="S255" s="382">
        <f>IF(ISNA(VLOOKUP(G255,'Drop down lists'!A:A,1,FALSE)),1,0)</f>
        <v>0</v>
      </c>
      <c r="T255" s="382">
        <f>IF(OR(I255='Drop down lists'!$H$12,I255='Drop down lists'!$H$13,I255='Drop down lists'!$H$14,I255='Drop down lists'!$H$15),0,1)</f>
        <v>0</v>
      </c>
    </row>
    <row r="256" spans="1:20" ht="19.75" customHeight="1">
      <c r="A256" s="14"/>
      <c r="B256" s="14"/>
      <c r="C256" s="14"/>
      <c r="D256" s="14"/>
      <c r="E256" s="16" t="s">
        <v>2289</v>
      </c>
      <c r="F256" s="16" t="s">
        <v>2289</v>
      </c>
      <c r="G256" s="16" t="s">
        <v>4506</v>
      </c>
      <c r="H256" s="14"/>
      <c r="I256" s="16" t="s">
        <v>2289</v>
      </c>
      <c r="J256" s="208"/>
      <c r="K256" s="17"/>
      <c r="P256" s="382">
        <f t="shared" si="3"/>
        <v>0</v>
      </c>
      <c r="Q256" s="382">
        <f>IF(OR(E256='Drop down lists'!$D$3,E256='Drop down lists'!$D$4,E256='Drop down lists'!$D$5,E256='Drop down lists'!$D$6,E256='Drop down lists'!$D$6,E256='Drop down lists'!$D$7,E256='Drop down lists'!$D$8,E256='Drop down lists'!$D$9),0,1)</f>
        <v>0</v>
      </c>
      <c r="R256" s="382">
        <f>IF(OR(F256='Drop down lists'!$D$12,F256='Drop down lists'!$D$13,F256='Drop down lists'!$D$14,F256='Drop down lists'!$D$15,F256='Drop down lists'!$D$16,F256='Drop down lists'!$D$17,F256='Drop down lists'!$D$18,F256='Drop down lists'!$D$19,F256='Drop down lists'!$D$20,F256='Drop down lists'!$D$21,F256='Drop down lists'!$D$22,F256='Drop down lists'!$D$23),0,1)</f>
        <v>0</v>
      </c>
      <c r="S256" s="382">
        <f>IF(ISNA(VLOOKUP(G256,'Drop down lists'!A:A,1,FALSE)),1,0)</f>
        <v>0</v>
      </c>
      <c r="T256" s="382">
        <f>IF(OR(I256='Drop down lists'!$H$12,I256='Drop down lists'!$H$13,I256='Drop down lists'!$H$14,I256='Drop down lists'!$H$15),0,1)</f>
        <v>0</v>
      </c>
    </row>
    <row r="257" spans="1:20" ht="19.75" customHeight="1">
      <c r="A257" s="14"/>
      <c r="B257" s="14"/>
      <c r="C257" s="14"/>
      <c r="D257" s="14"/>
      <c r="E257" s="16" t="s">
        <v>2289</v>
      </c>
      <c r="F257" s="16" t="s">
        <v>2289</v>
      </c>
      <c r="G257" s="16" t="s">
        <v>4506</v>
      </c>
      <c r="H257" s="14"/>
      <c r="I257" s="16" t="s">
        <v>2289</v>
      </c>
      <c r="J257" s="208"/>
      <c r="K257" s="17"/>
      <c r="P257" s="382">
        <f t="shared" si="3"/>
        <v>0</v>
      </c>
      <c r="Q257" s="382">
        <f>IF(OR(E257='Drop down lists'!$D$3,E257='Drop down lists'!$D$4,E257='Drop down lists'!$D$5,E257='Drop down lists'!$D$6,E257='Drop down lists'!$D$6,E257='Drop down lists'!$D$7,E257='Drop down lists'!$D$8,E257='Drop down lists'!$D$9),0,1)</f>
        <v>0</v>
      </c>
      <c r="R257" s="382">
        <f>IF(OR(F257='Drop down lists'!$D$12,F257='Drop down lists'!$D$13,F257='Drop down lists'!$D$14,F257='Drop down lists'!$D$15,F257='Drop down lists'!$D$16,F257='Drop down lists'!$D$17,F257='Drop down lists'!$D$18,F257='Drop down lists'!$D$19,F257='Drop down lists'!$D$20,F257='Drop down lists'!$D$21,F257='Drop down lists'!$D$22,F257='Drop down lists'!$D$23),0,1)</f>
        <v>0</v>
      </c>
      <c r="S257" s="382">
        <f>IF(ISNA(VLOOKUP(G257,'Drop down lists'!A:A,1,FALSE)),1,0)</f>
        <v>0</v>
      </c>
      <c r="T257" s="382">
        <f>IF(OR(I257='Drop down lists'!$H$12,I257='Drop down lists'!$H$13,I257='Drop down lists'!$H$14,I257='Drop down lists'!$H$15),0,1)</f>
        <v>0</v>
      </c>
    </row>
    <row r="258" spans="1:20" ht="19.75" customHeight="1">
      <c r="A258" s="14"/>
      <c r="B258" s="14"/>
      <c r="C258" s="14"/>
      <c r="D258" s="14"/>
      <c r="E258" s="16" t="s">
        <v>2289</v>
      </c>
      <c r="F258" s="16" t="s">
        <v>2289</v>
      </c>
      <c r="G258" s="16" t="s">
        <v>4506</v>
      </c>
      <c r="H258" s="14"/>
      <c r="I258" s="16" t="s">
        <v>2289</v>
      </c>
      <c r="J258" s="208"/>
      <c r="K258" s="17"/>
      <c r="P258" s="382">
        <f t="shared" si="3"/>
        <v>0</v>
      </c>
      <c r="Q258" s="382">
        <f>IF(OR(E258='Drop down lists'!$D$3,E258='Drop down lists'!$D$4,E258='Drop down lists'!$D$5,E258='Drop down lists'!$D$6,E258='Drop down lists'!$D$6,E258='Drop down lists'!$D$7,E258='Drop down lists'!$D$8,E258='Drop down lists'!$D$9),0,1)</f>
        <v>0</v>
      </c>
      <c r="R258" s="382">
        <f>IF(OR(F258='Drop down lists'!$D$12,F258='Drop down lists'!$D$13,F258='Drop down lists'!$D$14,F258='Drop down lists'!$D$15,F258='Drop down lists'!$D$16,F258='Drop down lists'!$D$17,F258='Drop down lists'!$D$18,F258='Drop down lists'!$D$19,F258='Drop down lists'!$D$20,F258='Drop down lists'!$D$21,F258='Drop down lists'!$D$22,F258='Drop down lists'!$D$23),0,1)</f>
        <v>0</v>
      </c>
      <c r="S258" s="382">
        <f>IF(ISNA(VLOOKUP(G258,'Drop down lists'!A:A,1,FALSE)),1,0)</f>
        <v>0</v>
      </c>
      <c r="T258" s="382">
        <f>IF(OR(I258='Drop down lists'!$H$12,I258='Drop down lists'!$H$13,I258='Drop down lists'!$H$14,I258='Drop down lists'!$H$15),0,1)</f>
        <v>0</v>
      </c>
    </row>
    <row r="259" spans="1:20" ht="19.75" customHeight="1">
      <c r="A259" s="14"/>
      <c r="B259" s="14"/>
      <c r="C259" s="14"/>
      <c r="D259" s="14"/>
      <c r="E259" s="16" t="s">
        <v>2289</v>
      </c>
      <c r="F259" s="16" t="s">
        <v>2289</v>
      </c>
      <c r="G259" s="16" t="s">
        <v>4506</v>
      </c>
      <c r="H259" s="14"/>
      <c r="I259" s="16" t="s">
        <v>2289</v>
      </c>
      <c r="J259" s="208"/>
      <c r="K259" s="17"/>
      <c r="P259" s="382">
        <f t="shared" si="3"/>
        <v>0</v>
      </c>
      <c r="Q259" s="382">
        <f>IF(OR(E259='Drop down lists'!$D$3,E259='Drop down lists'!$D$4,E259='Drop down lists'!$D$5,E259='Drop down lists'!$D$6,E259='Drop down lists'!$D$6,E259='Drop down lists'!$D$7,E259='Drop down lists'!$D$8,E259='Drop down lists'!$D$9),0,1)</f>
        <v>0</v>
      </c>
      <c r="R259" s="382">
        <f>IF(OR(F259='Drop down lists'!$D$12,F259='Drop down lists'!$D$13,F259='Drop down lists'!$D$14,F259='Drop down lists'!$D$15,F259='Drop down lists'!$D$16,F259='Drop down lists'!$D$17,F259='Drop down lists'!$D$18,F259='Drop down lists'!$D$19,F259='Drop down lists'!$D$20,F259='Drop down lists'!$D$21,F259='Drop down lists'!$D$22,F259='Drop down lists'!$D$23),0,1)</f>
        <v>0</v>
      </c>
      <c r="S259" s="382">
        <f>IF(ISNA(VLOOKUP(G259,'Drop down lists'!A:A,1,FALSE)),1,0)</f>
        <v>0</v>
      </c>
      <c r="T259" s="382">
        <f>IF(OR(I259='Drop down lists'!$H$12,I259='Drop down lists'!$H$13,I259='Drop down lists'!$H$14,I259='Drop down lists'!$H$15),0,1)</f>
        <v>0</v>
      </c>
    </row>
    <row r="260" spans="1:20" ht="19.75" customHeight="1">
      <c r="A260" s="14"/>
      <c r="B260" s="14"/>
      <c r="C260" s="14"/>
      <c r="D260" s="14"/>
      <c r="E260" s="16" t="s">
        <v>2289</v>
      </c>
      <c r="F260" s="16" t="s">
        <v>2289</v>
      </c>
      <c r="G260" s="16" t="s">
        <v>4506</v>
      </c>
      <c r="H260" s="14"/>
      <c r="I260" s="16" t="s">
        <v>2289</v>
      </c>
      <c r="J260" s="208"/>
      <c r="K260" s="17"/>
      <c r="P260" s="382">
        <f t="shared" si="3"/>
        <v>0</v>
      </c>
      <c r="Q260" s="382">
        <f>IF(OR(E260='Drop down lists'!$D$3,E260='Drop down lists'!$D$4,E260='Drop down lists'!$D$5,E260='Drop down lists'!$D$6,E260='Drop down lists'!$D$6,E260='Drop down lists'!$D$7,E260='Drop down lists'!$D$8,E260='Drop down lists'!$D$9),0,1)</f>
        <v>0</v>
      </c>
      <c r="R260" s="382">
        <f>IF(OR(F260='Drop down lists'!$D$12,F260='Drop down lists'!$D$13,F260='Drop down lists'!$D$14,F260='Drop down lists'!$D$15,F260='Drop down lists'!$D$16,F260='Drop down lists'!$D$17,F260='Drop down lists'!$D$18,F260='Drop down lists'!$D$19,F260='Drop down lists'!$D$20,F260='Drop down lists'!$D$21,F260='Drop down lists'!$D$22,F260='Drop down lists'!$D$23),0,1)</f>
        <v>0</v>
      </c>
      <c r="S260" s="382">
        <f>IF(ISNA(VLOOKUP(G260,'Drop down lists'!A:A,1,FALSE)),1,0)</f>
        <v>0</v>
      </c>
      <c r="T260" s="382">
        <f>IF(OR(I260='Drop down lists'!$H$12,I260='Drop down lists'!$H$13,I260='Drop down lists'!$H$14,I260='Drop down lists'!$H$15),0,1)</f>
        <v>0</v>
      </c>
    </row>
    <row r="261" spans="1:20" ht="19.75" customHeight="1">
      <c r="A261" s="14"/>
      <c r="B261" s="14"/>
      <c r="C261" s="14"/>
      <c r="D261" s="14"/>
      <c r="E261" s="16" t="s">
        <v>2289</v>
      </c>
      <c r="F261" s="16" t="s">
        <v>2289</v>
      </c>
      <c r="G261" s="16" t="s">
        <v>4506</v>
      </c>
      <c r="H261" s="14"/>
      <c r="I261" s="16" t="s">
        <v>2289</v>
      </c>
      <c r="J261" s="208"/>
      <c r="K261" s="17"/>
      <c r="P261" s="382">
        <f t="shared" si="3"/>
        <v>0</v>
      </c>
      <c r="Q261" s="382">
        <f>IF(OR(E261='Drop down lists'!$D$3,E261='Drop down lists'!$D$4,E261='Drop down lists'!$D$5,E261='Drop down lists'!$D$6,E261='Drop down lists'!$D$6,E261='Drop down lists'!$D$7,E261='Drop down lists'!$D$8,E261='Drop down lists'!$D$9),0,1)</f>
        <v>0</v>
      </c>
      <c r="R261" s="382">
        <f>IF(OR(F261='Drop down lists'!$D$12,F261='Drop down lists'!$D$13,F261='Drop down lists'!$D$14,F261='Drop down lists'!$D$15,F261='Drop down lists'!$D$16,F261='Drop down lists'!$D$17,F261='Drop down lists'!$D$18,F261='Drop down lists'!$D$19,F261='Drop down lists'!$D$20,F261='Drop down lists'!$D$21,F261='Drop down lists'!$D$22,F261='Drop down lists'!$D$23),0,1)</f>
        <v>0</v>
      </c>
      <c r="S261" s="382">
        <f>IF(ISNA(VLOOKUP(G261,'Drop down lists'!A:A,1,FALSE)),1,0)</f>
        <v>0</v>
      </c>
      <c r="T261" s="382">
        <f>IF(OR(I261='Drop down lists'!$H$12,I261='Drop down lists'!$H$13,I261='Drop down lists'!$H$14,I261='Drop down lists'!$H$15),0,1)</f>
        <v>0</v>
      </c>
    </row>
    <row r="262" spans="1:20" ht="19.75" customHeight="1">
      <c r="A262" s="14"/>
      <c r="B262" s="14"/>
      <c r="C262" s="14"/>
      <c r="D262" s="14"/>
      <c r="E262" s="16" t="s">
        <v>2289</v>
      </c>
      <c r="F262" s="16" t="s">
        <v>2289</v>
      </c>
      <c r="G262" s="16" t="s">
        <v>4506</v>
      </c>
      <c r="H262" s="14"/>
      <c r="I262" s="16" t="s">
        <v>2289</v>
      </c>
      <c r="J262" s="208"/>
      <c r="K262" s="17"/>
      <c r="P262" s="382">
        <f t="shared" si="3"/>
        <v>0</v>
      </c>
      <c r="Q262" s="382">
        <f>IF(OR(E262='Drop down lists'!$D$3,E262='Drop down lists'!$D$4,E262='Drop down lists'!$D$5,E262='Drop down lists'!$D$6,E262='Drop down lists'!$D$6,E262='Drop down lists'!$D$7,E262='Drop down lists'!$D$8,E262='Drop down lists'!$D$9),0,1)</f>
        <v>0</v>
      </c>
      <c r="R262" s="382">
        <f>IF(OR(F262='Drop down lists'!$D$12,F262='Drop down lists'!$D$13,F262='Drop down lists'!$D$14,F262='Drop down lists'!$D$15,F262='Drop down lists'!$D$16,F262='Drop down lists'!$D$17,F262='Drop down lists'!$D$18,F262='Drop down lists'!$D$19,F262='Drop down lists'!$D$20,F262='Drop down lists'!$D$21,F262='Drop down lists'!$D$22,F262='Drop down lists'!$D$23),0,1)</f>
        <v>0</v>
      </c>
      <c r="S262" s="382">
        <f>IF(ISNA(VLOOKUP(G262,'Drop down lists'!A:A,1,FALSE)),1,0)</f>
        <v>0</v>
      </c>
      <c r="T262" s="382">
        <f>IF(OR(I262='Drop down lists'!$H$12,I262='Drop down lists'!$H$13,I262='Drop down lists'!$H$14,I262='Drop down lists'!$H$15),0,1)</f>
        <v>0</v>
      </c>
    </row>
    <row r="263" spans="1:20" ht="19.75" customHeight="1">
      <c r="A263" s="14"/>
      <c r="B263" s="14"/>
      <c r="C263" s="14"/>
      <c r="D263" s="14"/>
      <c r="E263" s="16" t="s">
        <v>2289</v>
      </c>
      <c r="F263" s="16" t="s">
        <v>2289</v>
      </c>
      <c r="G263" s="16" t="s">
        <v>4506</v>
      </c>
      <c r="H263" s="14"/>
      <c r="I263" s="16" t="s">
        <v>2289</v>
      </c>
      <c r="J263" s="208"/>
      <c r="K263" s="17"/>
      <c r="P263" s="382">
        <f t="shared" si="3"/>
        <v>0</v>
      </c>
      <c r="Q263" s="382">
        <f>IF(OR(E263='Drop down lists'!$D$3,E263='Drop down lists'!$D$4,E263='Drop down lists'!$D$5,E263='Drop down lists'!$D$6,E263='Drop down lists'!$D$6,E263='Drop down lists'!$D$7,E263='Drop down lists'!$D$8,E263='Drop down lists'!$D$9),0,1)</f>
        <v>0</v>
      </c>
      <c r="R263" s="382">
        <f>IF(OR(F263='Drop down lists'!$D$12,F263='Drop down lists'!$D$13,F263='Drop down lists'!$D$14,F263='Drop down lists'!$D$15,F263='Drop down lists'!$D$16,F263='Drop down lists'!$D$17,F263='Drop down lists'!$D$18,F263='Drop down lists'!$D$19,F263='Drop down lists'!$D$20,F263='Drop down lists'!$D$21,F263='Drop down lists'!$D$22,F263='Drop down lists'!$D$23),0,1)</f>
        <v>0</v>
      </c>
      <c r="S263" s="382">
        <f>IF(ISNA(VLOOKUP(G263,'Drop down lists'!A:A,1,FALSE)),1,0)</f>
        <v>0</v>
      </c>
      <c r="T263" s="382">
        <f>IF(OR(I263='Drop down lists'!$H$12,I263='Drop down lists'!$H$13,I263='Drop down lists'!$H$14,I263='Drop down lists'!$H$15),0,1)</f>
        <v>0</v>
      </c>
    </row>
    <row r="264" spans="1:20" ht="19.75" customHeight="1">
      <c r="A264" s="14"/>
      <c r="B264" s="14"/>
      <c r="C264" s="14"/>
      <c r="D264" s="14"/>
      <c r="E264" s="16" t="s">
        <v>2289</v>
      </c>
      <c r="F264" s="16" t="s">
        <v>2289</v>
      </c>
      <c r="G264" s="16" t="s">
        <v>4506</v>
      </c>
      <c r="H264" s="14"/>
      <c r="I264" s="16" t="s">
        <v>2289</v>
      </c>
      <c r="J264" s="208"/>
      <c r="K264" s="17"/>
      <c r="P264" s="382">
        <f t="shared" si="3"/>
        <v>0</v>
      </c>
      <c r="Q264" s="382">
        <f>IF(OR(E264='Drop down lists'!$D$3,E264='Drop down lists'!$D$4,E264='Drop down lists'!$D$5,E264='Drop down lists'!$D$6,E264='Drop down lists'!$D$6,E264='Drop down lists'!$D$7,E264='Drop down lists'!$D$8,E264='Drop down lists'!$D$9),0,1)</f>
        <v>0</v>
      </c>
      <c r="R264" s="382">
        <f>IF(OR(F264='Drop down lists'!$D$12,F264='Drop down lists'!$D$13,F264='Drop down lists'!$D$14,F264='Drop down lists'!$D$15,F264='Drop down lists'!$D$16,F264='Drop down lists'!$D$17,F264='Drop down lists'!$D$18,F264='Drop down lists'!$D$19,F264='Drop down lists'!$D$20,F264='Drop down lists'!$D$21,F264='Drop down lists'!$D$22,F264='Drop down lists'!$D$23),0,1)</f>
        <v>0</v>
      </c>
      <c r="S264" s="382">
        <f>IF(ISNA(VLOOKUP(G264,'Drop down lists'!A:A,1,FALSE)),1,0)</f>
        <v>0</v>
      </c>
      <c r="T264" s="382">
        <f>IF(OR(I264='Drop down lists'!$H$12,I264='Drop down lists'!$H$13,I264='Drop down lists'!$H$14,I264='Drop down lists'!$H$15),0,1)</f>
        <v>0</v>
      </c>
    </row>
    <row r="265" spans="1:20" ht="19.75" customHeight="1">
      <c r="A265" s="14"/>
      <c r="B265" s="14"/>
      <c r="C265" s="14"/>
      <c r="D265" s="14"/>
      <c r="E265" s="16" t="s">
        <v>2289</v>
      </c>
      <c r="F265" s="16" t="s">
        <v>2289</v>
      </c>
      <c r="G265" s="16" t="s">
        <v>4506</v>
      </c>
      <c r="H265" s="14"/>
      <c r="I265" s="16" t="s">
        <v>2289</v>
      </c>
      <c r="J265" s="208"/>
      <c r="K265" s="17"/>
      <c r="P265" s="382">
        <f t="shared" si="3"/>
        <v>0</v>
      </c>
      <c r="Q265" s="382">
        <f>IF(OR(E265='Drop down lists'!$D$3,E265='Drop down lists'!$D$4,E265='Drop down lists'!$D$5,E265='Drop down lists'!$D$6,E265='Drop down lists'!$D$6,E265='Drop down lists'!$D$7,E265='Drop down lists'!$D$8,E265='Drop down lists'!$D$9),0,1)</f>
        <v>0</v>
      </c>
      <c r="R265" s="382">
        <f>IF(OR(F265='Drop down lists'!$D$12,F265='Drop down lists'!$D$13,F265='Drop down lists'!$D$14,F265='Drop down lists'!$D$15,F265='Drop down lists'!$D$16,F265='Drop down lists'!$D$17,F265='Drop down lists'!$D$18,F265='Drop down lists'!$D$19,F265='Drop down lists'!$D$20,F265='Drop down lists'!$D$21,F265='Drop down lists'!$D$22,F265='Drop down lists'!$D$23),0,1)</f>
        <v>0</v>
      </c>
      <c r="S265" s="382">
        <f>IF(ISNA(VLOOKUP(G265,'Drop down lists'!A:A,1,FALSE)),1,0)</f>
        <v>0</v>
      </c>
      <c r="T265" s="382">
        <f>IF(OR(I265='Drop down lists'!$H$12,I265='Drop down lists'!$H$13,I265='Drop down lists'!$H$14,I265='Drop down lists'!$H$15),0,1)</f>
        <v>0</v>
      </c>
    </row>
    <row r="266" spans="1:20" ht="19.75" customHeight="1">
      <c r="A266" s="14"/>
      <c r="B266" s="14"/>
      <c r="C266" s="14"/>
      <c r="D266" s="14"/>
      <c r="E266" s="16" t="s">
        <v>2289</v>
      </c>
      <c r="F266" s="16" t="s">
        <v>2289</v>
      </c>
      <c r="G266" s="16" t="s">
        <v>4506</v>
      </c>
      <c r="H266" s="14"/>
      <c r="I266" s="16" t="s">
        <v>2289</v>
      </c>
      <c r="J266" s="208"/>
      <c r="K266" s="17"/>
      <c r="P266" s="382">
        <f t="shared" si="3"/>
        <v>0</v>
      </c>
      <c r="Q266" s="382">
        <f>IF(OR(E266='Drop down lists'!$D$3,E266='Drop down lists'!$D$4,E266='Drop down lists'!$D$5,E266='Drop down lists'!$D$6,E266='Drop down lists'!$D$6,E266='Drop down lists'!$D$7,E266='Drop down lists'!$D$8,E266='Drop down lists'!$D$9),0,1)</f>
        <v>0</v>
      </c>
      <c r="R266" s="382">
        <f>IF(OR(F266='Drop down lists'!$D$12,F266='Drop down lists'!$D$13,F266='Drop down lists'!$D$14,F266='Drop down lists'!$D$15,F266='Drop down lists'!$D$16,F266='Drop down lists'!$D$17,F266='Drop down lists'!$D$18,F266='Drop down lists'!$D$19,F266='Drop down lists'!$D$20,F266='Drop down lists'!$D$21,F266='Drop down lists'!$D$22,F266='Drop down lists'!$D$23),0,1)</f>
        <v>0</v>
      </c>
      <c r="S266" s="382">
        <f>IF(ISNA(VLOOKUP(G266,'Drop down lists'!A:A,1,FALSE)),1,0)</f>
        <v>0</v>
      </c>
      <c r="T266" s="382">
        <f>IF(OR(I266='Drop down lists'!$H$12,I266='Drop down lists'!$H$13,I266='Drop down lists'!$H$14,I266='Drop down lists'!$H$15),0,1)</f>
        <v>0</v>
      </c>
    </row>
    <row r="267" spans="1:20" ht="19.75" customHeight="1">
      <c r="A267" s="14"/>
      <c r="B267" s="14"/>
      <c r="C267" s="14"/>
      <c r="D267" s="14"/>
      <c r="E267" s="16" t="s">
        <v>2289</v>
      </c>
      <c r="F267" s="16" t="s">
        <v>2289</v>
      </c>
      <c r="G267" s="16" t="s">
        <v>4506</v>
      </c>
      <c r="H267" s="14"/>
      <c r="I267" s="16" t="s">
        <v>2289</v>
      </c>
      <c r="J267" s="208"/>
      <c r="K267" s="17"/>
      <c r="P267" s="382">
        <f t="shared" si="3"/>
        <v>0</v>
      </c>
      <c r="Q267" s="382">
        <f>IF(OR(E267='Drop down lists'!$D$3,E267='Drop down lists'!$D$4,E267='Drop down lists'!$D$5,E267='Drop down lists'!$D$6,E267='Drop down lists'!$D$6,E267='Drop down lists'!$D$7,E267='Drop down lists'!$D$8,E267='Drop down lists'!$D$9),0,1)</f>
        <v>0</v>
      </c>
      <c r="R267" s="382">
        <f>IF(OR(F267='Drop down lists'!$D$12,F267='Drop down lists'!$D$13,F267='Drop down lists'!$D$14,F267='Drop down lists'!$D$15,F267='Drop down lists'!$D$16,F267='Drop down lists'!$D$17,F267='Drop down lists'!$D$18,F267='Drop down lists'!$D$19,F267='Drop down lists'!$D$20,F267='Drop down lists'!$D$21,F267='Drop down lists'!$D$22,F267='Drop down lists'!$D$23),0,1)</f>
        <v>0</v>
      </c>
      <c r="S267" s="382">
        <f>IF(ISNA(VLOOKUP(G267,'Drop down lists'!A:A,1,FALSE)),1,0)</f>
        <v>0</v>
      </c>
      <c r="T267" s="382">
        <f>IF(OR(I267='Drop down lists'!$H$12,I267='Drop down lists'!$H$13,I267='Drop down lists'!$H$14,I267='Drop down lists'!$H$15),0,1)</f>
        <v>0</v>
      </c>
    </row>
    <row r="268" spans="1:20" ht="19.75" customHeight="1">
      <c r="A268" s="14"/>
      <c r="B268" s="14"/>
      <c r="C268" s="14"/>
      <c r="D268" s="14"/>
      <c r="E268" s="16" t="s">
        <v>2289</v>
      </c>
      <c r="F268" s="16" t="s">
        <v>2289</v>
      </c>
      <c r="G268" s="16" t="s">
        <v>4506</v>
      </c>
      <c r="H268" s="14"/>
      <c r="I268" s="16" t="s">
        <v>2289</v>
      </c>
      <c r="J268" s="208"/>
      <c r="K268" s="17"/>
      <c r="P268" s="382">
        <f t="shared" si="3"/>
        <v>0</v>
      </c>
      <c r="Q268" s="382">
        <f>IF(OR(E268='Drop down lists'!$D$3,E268='Drop down lists'!$D$4,E268='Drop down lists'!$D$5,E268='Drop down lists'!$D$6,E268='Drop down lists'!$D$6,E268='Drop down lists'!$D$7,E268='Drop down lists'!$D$8,E268='Drop down lists'!$D$9),0,1)</f>
        <v>0</v>
      </c>
      <c r="R268" s="382">
        <f>IF(OR(F268='Drop down lists'!$D$12,F268='Drop down lists'!$D$13,F268='Drop down lists'!$D$14,F268='Drop down lists'!$D$15,F268='Drop down lists'!$D$16,F268='Drop down lists'!$D$17,F268='Drop down lists'!$D$18,F268='Drop down lists'!$D$19,F268='Drop down lists'!$D$20,F268='Drop down lists'!$D$21,F268='Drop down lists'!$D$22,F268='Drop down lists'!$D$23),0,1)</f>
        <v>0</v>
      </c>
      <c r="S268" s="382">
        <f>IF(ISNA(VLOOKUP(G268,'Drop down lists'!A:A,1,FALSE)),1,0)</f>
        <v>0</v>
      </c>
      <c r="T268" s="382">
        <f>IF(OR(I268='Drop down lists'!$H$12,I268='Drop down lists'!$H$13,I268='Drop down lists'!$H$14,I268='Drop down lists'!$H$15),0,1)</f>
        <v>0</v>
      </c>
    </row>
    <row r="269" spans="1:20" ht="19.75" customHeight="1">
      <c r="A269" s="14"/>
      <c r="B269" s="14"/>
      <c r="C269" s="14"/>
      <c r="D269" s="14"/>
      <c r="E269" s="16" t="s">
        <v>2289</v>
      </c>
      <c r="F269" s="16" t="s">
        <v>2289</v>
      </c>
      <c r="G269" s="16" t="s">
        <v>4506</v>
      </c>
      <c r="H269" s="14"/>
      <c r="I269" s="16" t="s">
        <v>2289</v>
      </c>
      <c r="J269" s="208"/>
      <c r="K269" s="17"/>
      <c r="P269" s="382">
        <f t="shared" ref="P269:P332" si="4">IF(OR(ISNUMBER(J269),ISBLANK(J269)),0,1)</f>
        <v>0</v>
      </c>
      <c r="Q269" s="382">
        <f>IF(OR(E269='Drop down lists'!$D$3,E269='Drop down lists'!$D$4,E269='Drop down lists'!$D$5,E269='Drop down lists'!$D$6,E269='Drop down lists'!$D$6,E269='Drop down lists'!$D$7,E269='Drop down lists'!$D$8,E269='Drop down lists'!$D$9),0,1)</f>
        <v>0</v>
      </c>
      <c r="R269" s="382">
        <f>IF(OR(F269='Drop down lists'!$D$12,F269='Drop down lists'!$D$13,F269='Drop down lists'!$D$14,F269='Drop down lists'!$D$15,F269='Drop down lists'!$D$16,F269='Drop down lists'!$D$17,F269='Drop down lists'!$D$18,F269='Drop down lists'!$D$19,F269='Drop down lists'!$D$20,F269='Drop down lists'!$D$21,F269='Drop down lists'!$D$22,F269='Drop down lists'!$D$23),0,1)</f>
        <v>0</v>
      </c>
      <c r="S269" s="382">
        <f>IF(ISNA(VLOOKUP(G269,'Drop down lists'!A:A,1,FALSE)),1,0)</f>
        <v>0</v>
      </c>
      <c r="T269" s="382">
        <f>IF(OR(I269='Drop down lists'!$H$12,I269='Drop down lists'!$H$13,I269='Drop down lists'!$H$14,I269='Drop down lists'!$H$15),0,1)</f>
        <v>0</v>
      </c>
    </row>
    <row r="270" spans="1:20" ht="19.75" customHeight="1">
      <c r="A270" s="14"/>
      <c r="B270" s="14"/>
      <c r="C270" s="14"/>
      <c r="D270" s="14"/>
      <c r="E270" s="16" t="s">
        <v>2289</v>
      </c>
      <c r="F270" s="16" t="s">
        <v>2289</v>
      </c>
      <c r="G270" s="16" t="s">
        <v>4506</v>
      </c>
      <c r="H270" s="14"/>
      <c r="I270" s="16" t="s">
        <v>2289</v>
      </c>
      <c r="J270" s="208"/>
      <c r="K270" s="17"/>
      <c r="P270" s="382">
        <f t="shared" si="4"/>
        <v>0</v>
      </c>
      <c r="Q270" s="382">
        <f>IF(OR(E270='Drop down lists'!$D$3,E270='Drop down lists'!$D$4,E270='Drop down lists'!$D$5,E270='Drop down lists'!$D$6,E270='Drop down lists'!$D$6,E270='Drop down lists'!$D$7,E270='Drop down lists'!$D$8,E270='Drop down lists'!$D$9),0,1)</f>
        <v>0</v>
      </c>
      <c r="R270" s="382">
        <f>IF(OR(F270='Drop down lists'!$D$12,F270='Drop down lists'!$D$13,F270='Drop down lists'!$D$14,F270='Drop down lists'!$D$15,F270='Drop down lists'!$D$16,F270='Drop down lists'!$D$17,F270='Drop down lists'!$D$18,F270='Drop down lists'!$D$19,F270='Drop down lists'!$D$20,F270='Drop down lists'!$D$21,F270='Drop down lists'!$D$22,F270='Drop down lists'!$D$23),0,1)</f>
        <v>0</v>
      </c>
      <c r="S270" s="382">
        <f>IF(ISNA(VLOOKUP(G270,'Drop down lists'!A:A,1,FALSE)),1,0)</f>
        <v>0</v>
      </c>
      <c r="T270" s="382">
        <f>IF(OR(I270='Drop down lists'!$H$12,I270='Drop down lists'!$H$13,I270='Drop down lists'!$H$14,I270='Drop down lists'!$H$15),0,1)</f>
        <v>0</v>
      </c>
    </row>
    <row r="271" spans="1:20" ht="19.75" customHeight="1">
      <c r="A271" s="14"/>
      <c r="B271" s="14"/>
      <c r="C271" s="14"/>
      <c r="D271" s="14"/>
      <c r="E271" s="16" t="s">
        <v>2289</v>
      </c>
      <c r="F271" s="16" t="s">
        <v>2289</v>
      </c>
      <c r="G271" s="16" t="s">
        <v>4506</v>
      </c>
      <c r="H271" s="14"/>
      <c r="I271" s="16" t="s">
        <v>2289</v>
      </c>
      <c r="J271" s="208"/>
      <c r="K271" s="17"/>
      <c r="P271" s="382">
        <f t="shared" si="4"/>
        <v>0</v>
      </c>
      <c r="Q271" s="382">
        <f>IF(OR(E271='Drop down lists'!$D$3,E271='Drop down lists'!$D$4,E271='Drop down lists'!$D$5,E271='Drop down lists'!$D$6,E271='Drop down lists'!$D$6,E271='Drop down lists'!$D$7,E271='Drop down lists'!$D$8,E271='Drop down lists'!$D$9),0,1)</f>
        <v>0</v>
      </c>
      <c r="R271" s="382">
        <f>IF(OR(F271='Drop down lists'!$D$12,F271='Drop down lists'!$D$13,F271='Drop down lists'!$D$14,F271='Drop down lists'!$D$15,F271='Drop down lists'!$D$16,F271='Drop down lists'!$D$17,F271='Drop down lists'!$D$18,F271='Drop down lists'!$D$19,F271='Drop down lists'!$D$20,F271='Drop down lists'!$D$21,F271='Drop down lists'!$D$22,F271='Drop down lists'!$D$23),0,1)</f>
        <v>0</v>
      </c>
      <c r="S271" s="382">
        <f>IF(ISNA(VLOOKUP(G271,'Drop down lists'!A:A,1,FALSE)),1,0)</f>
        <v>0</v>
      </c>
      <c r="T271" s="382">
        <f>IF(OR(I271='Drop down lists'!$H$12,I271='Drop down lists'!$H$13,I271='Drop down lists'!$H$14,I271='Drop down lists'!$H$15),0,1)</f>
        <v>0</v>
      </c>
    </row>
    <row r="272" spans="1:20" ht="19.75" customHeight="1">
      <c r="A272" s="14"/>
      <c r="B272" s="14"/>
      <c r="C272" s="14"/>
      <c r="D272" s="14"/>
      <c r="E272" s="16" t="s">
        <v>2289</v>
      </c>
      <c r="F272" s="16" t="s">
        <v>2289</v>
      </c>
      <c r="G272" s="16" t="s">
        <v>4506</v>
      </c>
      <c r="H272" s="14"/>
      <c r="I272" s="16" t="s">
        <v>2289</v>
      </c>
      <c r="J272" s="208"/>
      <c r="K272" s="17"/>
      <c r="P272" s="382">
        <f t="shared" si="4"/>
        <v>0</v>
      </c>
      <c r="Q272" s="382">
        <f>IF(OR(E272='Drop down lists'!$D$3,E272='Drop down lists'!$D$4,E272='Drop down lists'!$D$5,E272='Drop down lists'!$D$6,E272='Drop down lists'!$D$6,E272='Drop down lists'!$D$7,E272='Drop down lists'!$D$8,E272='Drop down lists'!$D$9),0,1)</f>
        <v>0</v>
      </c>
      <c r="R272" s="382">
        <f>IF(OR(F272='Drop down lists'!$D$12,F272='Drop down lists'!$D$13,F272='Drop down lists'!$D$14,F272='Drop down lists'!$D$15,F272='Drop down lists'!$D$16,F272='Drop down lists'!$D$17,F272='Drop down lists'!$D$18,F272='Drop down lists'!$D$19,F272='Drop down lists'!$D$20,F272='Drop down lists'!$D$21,F272='Drop down lists'!$D$22,F272='Drop down lists'!$D$23),0,1)</f>
        <v>0</v>
      </c>
      <c r="S272" s="382">
        <f>IF(ISNA(VLOOKUP(G272,'Drop down lists'!A:A,1,FALSE)),1,0)</f>
        <v>0</v>
      </c>
      <c r="T272" s="382">
        <f>IF(OR(I272='Drop down lists'!$H$12,I272='Drop down lists'!$H$13,I272='Drop down lists'!$H$14,I272='Drop down lists'!$H$15),0,1)</f>
        <v>0</v>
      </c>
    </row>
    <row r="273" spans="1:20" ht="19.75" customHeight="1">
      <c r="A273" s="14"/>
      <c r="B273" s="14"/>
      <c r="C273" s="14"/>
      <c r="D273" s="14"/>
      <c r="E273" s="16" t="s">
        <v>2289</v>
      </c>
      <c r="F273" s="16" t="s">
        <v>2289</v>
      </c>
      <c r="G273" s="16" t="s">
        <v>4506</v>
      </c>
      <c r="H273" s="14"/>
      <c r="I273" s="16" t="s">
        <v>2289</v>
      </c>
      <c r="J273" s="208"/>
      <c r="K273" s="17"/>
      <c r="P273" s="382">
        <f t="shared" si="4"/>
        <v>0</v>
      </c>
      <c r="Q273" s="382">
        <f>IF(OR(E273='Drop down lists'!$D$3,E273='Drop down lists'!$D$4,E273='Drop down lists'!$D$5,E273='Drop down lists'!$D$6,E273='Drop down lists'!$D$6,E273='Drop down lists'!$D$7,E273='Drop down lists'!$D$8,E273='Drop down lists'!$D$9),0,1)</f>
        <v>0</v>
      </c>
      <c r="R273" s="382">
        <f>IF(OR(F273='Drop down lists'!$D$12,F273='Drop down lists'!$D$13,F273='Drop down lists'!$D$14,F273='Drop down lists'!$D$15,F273='Drop down lists'!$D$16,F273='Drop down lists'!$D$17,F273='Drop down lists'!$D$18,F273='Drop down lists'!$D$19,F273='Drop down lists'!$D$20,F273='Drop down lists'!$D$21,F273='Drop down lists'!$D$22,F273='Drop down lists'!$D$23),0,1)</f>
        <v>0</v>
      </c>
      <c r="S273" s="382">
        <f>IF(ISNA(VLOOKUP(G273,'Drop down lists'!A:A,1,FALSE)),1,0)</f>
        <v>0</v>
      </c>
      <c r="T273" s="382">
        <f>IF(OR(I273='Drop down lists'!$H$12,I273='Drop down lists'!$H$13,I273='Drop down lists'!$H$14,I273='Drop down lists'!$H$15),0,1)</f>
        <v>0</v>
      </c>
    </row>
    <row r="274" spans="1:20" ht="19.75" customHeight="1">
      <c r="A274" s="14"/>
      <c r="B274" s="14"/>
      <c r="C274" s="14"/>
      <c r="D274" s="14"/>
      <c r="E274" s="16" t="s">
        <v>2289</v>
      </c>
      <c r="F274" s="16" t="s">
        <v>2289</v>
      </c>
      <c r="G274" s="16" t="s">
        <v>4506</v>
      </c>
      <c r="H274" s="14"/>
      <c r="I274" s="16" t="s">
        <v>2289</v>
      </c>
      <c r="J274" s="208"/>
      <c r="K274" s="17"/>
      <c r="P274" s="382">
        <f t="shared" si="4"/>
        <v>0</v>
      </c>
      <c r="Q274" s="382">
        <f>IF(OR(E274='Drop down lists'!$D$3,E274='Drop down lists'!$D$4,E274='Drop down lists'!$D$5,E274='Drop down lists'!$D$6,E274='Drop down lists'!$D$6,E274='Drop down lists'!$D$7,E274='Drop down lists'!$D$8,E274='Drop down lists'!$D$9),0,1)</f>
        <v>0</v>
      </c>
      <c r="R274" s="382">
        <f>IF(OR(F274='Drop down lists'!$D$12,F274='Drop down lists'!$D$13,F274='Drop down lists'!$D$14,F274='Drop down lists'!$D$15,F274='Drop down lists'!$D$16,F274='Drop down lists'!$D$17,F274='Drop down lists'!$D$18,F274='Drop down lists'!$D$19,F274='Drop down lists'!$D$20,F274='Drop down lists'!$D$21,F274='Drop down lists'!$D$22,F274='Drop down lists'!$D$23),0,1)</f>
        <v>0</v>
      </c>
      <c r="S274" s="382">
        <f>IF(ISNA(VLOOKUP(G274,'Drop down lists'!A:A,1,FALSE)),1,0)</f>
        <v>0</v>
      </c>
      <c r="T274" s="382">
        <f>IF(OR(I274='Drop down lists'!$H$12,I274='Drop down lists'!$H$13,I274='Drop down lists'!$H$14,I274='Drop down lists'!$H$15),0,1)</f>
        <v>0</v>
      </c>
    </row>
    <row r="275" spans="1:20" ht="19.75" customHeight="1">
      <c r="A275" s="14"/>
      <c r="B275" s="14"/>
      <c r="C275" s="14"/>
      <c r="D275" s="14"/>
      <c r="E275" s="16" t="s">
        <v>2289</v>
      </c>
      <c r="F275" s="16" t="s">
        <v>2289</v>
      </c>
      <c r="G275" s="16" t="s">
        <v>4506</v>
      </c>
      <c r="H275" s="14"/>
      <c r="I275" s="16" t="s">
        <v>2289</v>
      </c>
      <c r="J275" s="208"/>
      <c r="K275" s="17"/>
      <c r="P275" s="382">
        <f t="shared" si="4"/>
        <v>0</v>
      </c>
      <c r="Q275" s="382">
        <f>IF(OR(E275='Drop down lists'!$D$3,E275='Drop down lists'!$D$4,E275='Drop down lists'!$D$5,E275='Drop down lists'!$D$6,E275='Drop down lists'!$D$6,E275='Drop down lists'!$D$7,E275='Drop down lists'!$D$8,E275='Drop down lists'!$D$9),0,1)</f>
        <v>0</v>
      </c>
      <c r="R275" s="382">
        <f>IF(OR(F275='Drop down lists'!$D$12,F275='Drop down lists'!$D$13,F275='Drop down lists'!$D$14,F275='Drop down lists'!$D$15,F275='Drop down lists'!$D$16,F275='Drop down lists'!$D$17,F275='Drop down lists'!$D$18,F275='Drop down lists'!$D$19,F275='Drop down lists'!$D$20,F275='Drop down lists'!$D$21,F275='Drop down lists'!$D$22,F275='Drop down lists'!$D$23),0,1)</f>
        <v>0</v>
      </c>
      <c r="S275" s="382">
        <f>IF(ISNA(VLOOKUP(G275,'Drop down lists'!A:A,1,FALSE)),1,0)</f>
        <v>0</v>
      </c>
      <c r="T275" s="382">
        <f>IF(OR(I275='Drop down lists'!$H$12,I275='Drop down lists'!$H$13,I275='Drop down lists'!$H$14,I275='Drop down lists'!$H$15),0,1)</f>
        <v>0</v>
      </c>
    </row>
    <row r="276" spans="1:20" ht="19.75" customHeight="1">
      <c r="A276" s="14"/>
      <c r="B276" s="14"/>
      <c r="C276" s="14"/>
      <c r="D276" s="14"/>
      <c r="E276" s="16" t="s">
        <v>2289</v>
      </c>
      <c r="F276" s="16" t="s">
        <v>2289</v>
      </c>
      <c r="G276" s="16" t="s">
        <v>4506</v>
      </c>
      <c r="H276" s="14"/>
      <c r="I276" s="16" t="s">
        <v>2289</v>
      </c>
      <c r="J276" s="208"/>
      <c r="K276" s="17"/>
      <c r="P276" s="382">
        <f t="shared" si="4"/>
        <v>0</v>
      </c>
      <c r="Q276" s="382">
        <f>IF(OR(E276='Drop down lists'!$D$3,E276='Drop down lists'!$D$4,E276='Drop down lists'!$D$5,E276='Drop down lists'!$D$6,E276='Drop down lists'!$D$6,E276='Drop down lists'!$D$7,E276='Drop down lists'!$D$8,E276='Drop down lists'!$D$9),0,1)</f>
        <v>0</v>
      </c>
      <c r="R276" s="382">
        <f>IF(OR(F276='Drop down lists'!$D$12,F276='Drop down lists'!$D$13,F276='Drop down lists'!$D$14,F276='Drop down lists'!$D$15,F276='Drop down lists'!$D$16,F276='Drop down lists'!$D$17,F276='Drop down lists'!$D$18,F276='Drop down lists'!$D$19,F276='Drop down lists'!$D$20,F276='Drop down lists'!$D$21,F276='Drop down lists'!$D$22,F276='Drop down lists'!$D$23),0,1)</f>
        <v>0</v>
      </c>
      <c r="S276" s="382">
        <f>IF(ISNA(VLOOKUP(G276,'Drop down lists'!A:A,1,FALSE)),1,0)</f>
        <v>0</v>
      </c>
      <c r="T276" s="382">
        <f>IF(OR(I276='Drop down lists'!$H$12,I276='Drop down lists'!$H$13,I276='Drop down lists'!$H$14,I276='Drop down lists'!$H$15),0,1)</f>
        <v>0</v>
      </c>
    </row>
    <row r="277" spans="1:20" ht="19.75" customHeight="1">
      <c r="A277" s="14"/>
      <c r="B277" s="14"/>
      <c r="C277" s="14"/>
      <c r="D277" s="14"/>
      <c r="E277" s="16" t="s">
        <v>2289</v>
      </c>
      <c r="F277" s="16" t="s">
        <v>2289</v>
      </c>
      <c r="G277" s="16" t="s">
        <v>4506</v>
      </c>
      <c r="H277" s="14"/>
      <c r="I277" s="16" t="s">
        <v>2289</v>
      </c>
      <c r="J277" s="208"/>
      <c r="K277" s="17"/>
      <c r="P277" s="382">
        <f t="shared" si="4"/>
        <v>0</v>
      </c>
      <c r="Q277" s="382">
        <f>IF(OR(E277='Drop down lists'!$D$3,E277='Drop down lists'!$D$4,E277='Drop down lists'!$D$5,E277='Drop down lists'!$D$6,E277='Drop down lists'!$D$6,E277='Drop down lists'!$D$7,E277='Drop down lists'!$D$8,E277='Drop down lists'!$D$9),0,1)</f>
        <v>0</v>
      </c>
      <c r="R277" s="382">
        <f>IF(OR(F277='Drop down lists'!$D$12,F277='Drop down lists'!$D$13,F277='Drop down lists'!$D$14,F277='Drop down lists'!$D$15,F277='Drop down lists'!$D$16,F277='Drop down lists'!$D$17,F277='Drop down lists'!$D$18,F277='Drop down lists'!$D$19,F277='Drop down lists'!$D$20,F277='Drop down lists'!$D$21,F277='Drop down lists'!$D$22,F277='Drop down lists'!$D$23),0,1)</f>
        <v>0</v>
      </c>
      <c r="S277" s="382">
        <f>IF(ISNA(VLOOKUP(G277,'Drop down lists'!A:A,1,FALSE)),1,0)</f>
        <v>0</v>
      </c>
      <c r="T277" s="382">
        <f>IF(OR(I277='Drop down lists'!$H$12,I277='Drop down lists'!$H$13,I277='Drop down lists'!$H$14,I277='Drop down lists'!$H$15),0,1)</f>
        <v>0</v>
      </c>
    </row>
    <row r="278" spans="1:20" ht="19.75" customHeight="1">
      <c r="A278" s="14"/>
      <c r="B278" s="14"/>
      <c r="C278" s="14"/>
      <c r="D278" s="14"/>
      <c r="E278" s="16" t="s">
        <v>2289</v>
      </c>
      <c r="F278" s="16" t="s">
        <v>2289</v>
      </c>
      <c r="G278" s="16" t="s">
        <v>4506</v>
      </c>
      <c r="H278" s="14"/>
      <c r="I278" s="16" t="s">
        <v>2289</v>
      </c>
      <c r="J278" s="208"/>
      <c r="K278" s="17"/>
      <c r="P278" s="382">
        <f t="shared" si="4"/>
        <v>0</v>
      </c>
      <c r="Q278" s="382">
        <f>IF(OR(E278='Drop down lists'!$D$3,E278='Drop down lists'!$D$4,E278='Drop down lists'!$D$5,E278='Drop down lists'!$D$6,E278='Drop down lists'!$D$6,E278='Drop down lists'!$D$7,E278='Drop down lists'!$D$8,E278='Drop down lists'!$D$9),0,1)</f>
        <v>0</v>
      </c>
      <c r="R278" s="382">
        <f>IF(OR(F278='Drop down lists'!$D$12,F278='Drop down lists'!$D$13,F278='Drop down lists'!$D$14,F278='Drop down lists'!$D$15,F278='Drop down lists'!$D$16,F278='Drop down lists'!$D$17,F278='Drop down lists'!$D$18,F278='Drop down lists'!$D$19,F278='Drop down lists'!$D$20,F278='Drop down lists'!$D$21,F278='Drop down lists'!$D$22,F278='Drop down lists'!$D$23),0,1)</f>
        <v>0</v>
      </c>
      <c r="S278" s="382">
        <f>IF(ISNA(VLOOKUP(G278,'Drop down lists'!A:A,1,FALSE)),1,0)</f>
        <v>0</v>
      </c>
      <c r="T278" s="382">
        <f>IF(OR(I278='Drop down lists'!$H$12,I278='Drop down lists'!$H$13,I278='Drop down lists'!$H$14,I278='Drop down lists'!$H$15),0,1)</f>
        <v>0</v>
      </c>
    </row>
    <row r="279" spans="1:20" ht="19.75" customHeight="1">
      <c r="A279" s="14"/>
      <c r="B279" s="14"/>
      <c r="C279" s="14"/>
      <c r="D279" s="14"/>
      <c r="E279" s="16" t="s">
        <v>2289</v>
      </c>
      <c r="F279" s="16" t="s">
        <v>2289</v>
      </c>
      <c r="G279" s="16" t="s">
        <v>4506</v>
      </c>
      <c r="H279" s="14"/>
      <c r="I279" s="16" t="s">
        <v>2289</v>
      </c>
      <c r="J279" s="208"/>
      <c r="K279" s="17"/>
      <c r="P279" s="382">
        <f t="shared" si="4"/>
        <v>0</v>
      </c>
      <c r="Q279" s="382">
        <f>IF(OR(E279='Drop down lists'!$D$3,E279='Drop down lists'!$D$4,E279='Drop down lists'!$D$5,E279='Drop down lists'!$D$6,E279='Drop down lists'!$D$6,E279='Drop down lists'!$D$7,E279='Drop down lists'!$D$8,E279='Drop down lists'!$D$9),0,1)</f>
        <v>0</v>
      </c>
      <c r="R279" s="382">
        <f>IF(OR(F279='Drop down lists'!$D$12,F279='Drop down lists'!$D$13,F279='Drop down lists'!$D$14,F279='Drop down lists'!$D$15,F279='Drop down lists'!$D$16,F279='Drop down lists'!$D$17,F279='Drop down lists'!$D$18,F279='Drop down lists'!$D$19,F279='Drop down lists'!$D$20,F279='Drop down lists'!$D$21,F279='Drop down lists'!$D$22,F279='Drop down lists'!$D$23),0,1)</f>
        <v>0</v>
      </c>
      <c r="S279" s="382">
        <f>IF(ISNA(VLOOKUP(G279,'Drop down lists'!A:A,1,FALSE)),1,0)</f>
        <v>0</v>
      </c>
      <c r="T279" s="382">
        <f>IF(OR(I279='Drop down lists'!$H$12,I279='Drop down lists'!$H$13,I279='Drop down lists'!$H$14,I279='Drop down lists'!$H$15),0,1)</f>
        <v>0</v>
      </c>
    </row>
    <row r="280" spans="1:20" ht="19.75" customHeight="1">
      <c r="A280" s="14"/>
      <c r="B280" s="14"/>
      <c r="C280" s="14"/>
      <c r="D280" s="14"/>
      <c r="E280" s="16" t="s">
        <v>2289</v>
      </c>
      <c r="F280" s="16" t="s">
        <v>2289</v>
      </c>
      <c r="G280" s="16" t="s">
        <v>4506</v>
      </c>
      <c r="H280" s="14"/>
      <c r="I280" s="16" t="s">
        <v>2289</v>
      </c>
      <c r="J280" s="208"/>
      <c r="K280" s="17"/>
      <c r="P280" s="382">
        <f t="shared" si="4"/>
        <v>0</v>
      </c>
      <c r="Q280" s="382">
        <f>IF(OR(E280='Drop down lists'!$D$3,E280='Drop down lists'!$D$4,E280='Drop down lists'!$D$5,E280='Drop down lists'!$D$6,E280='Drop down lists'!$D$6,E280='Drop down lists'!$D$7,E280='Drop down lists'!$D$8,E280='Drop down lists'!$D$9),0,1)</f>
        <v>0</v>
      </c>
      <c r="R280" s="382">
        <f>IF(OR(F280='Drop down lists'!$D$12,F280='Drop down lists'!$D$13,F280='Drop down lists'!$D$14,F280='Drop down lists'!$D$15,F280='Drop down lists'!$D$16,F280='Drop down lists'!$D$17,F280='Drop down lists'!$D$18,F280='Drop down lists'!$D$19,F280='Drop down lists'!$D$20,F280='Drop down lists'!$D$21,F280='Drop down lists'!$D$22,F280='Drop down lists'!$D$23),0,1)</f>
        <v>0</v>
      </c>
      <c r="S280" s="382">
        <f>IF(ISNA(VLOOKUP(G280,'Drop down lists'!A:A,1,FALSE)),1,0)</f>
        <v>0</v>
      </c>
      <c r="T280" s="382">
        <f>IF(OR(I280='Drop down lists'!$H$12,I280='Drop down lists'!$H$13,I280='Drop down lists'!$H$14,I280='Drop down lists'!$H$15),0,1)</f>
        <v>0</v>
      </c>
    </row>
    <row r="281" spans="1:20" ht="19.75" customHeight="1">
      <c r="A281" s="14"/>
      <c r="B281" s="14"/>
      <c r="C281" s="14"/>
      <c r="D281" s="14"/>
      <c r="E281" s="16" t="s">
        <v>2289</v>
      </c>
      <c r="F281" s="16" t="s">
        <v>2289</v>
      </c>
      <c r="G281" s="16" t="s">
        <v>4506</v>
      </c>
      <c r="H281" s="14"/>
      <c r="I281" s="16" t="s">
        <v>2289</v>
      </c>
      <c r="J281" s="208"/>
      <c r="K281" s="17"/>
      <c r="P281" s="382">
        <f t="shared" si="4"/>
        <v>0</v>
      </c>
      <c r="Q281" s="382">
        <f>IF(OR(E281='Drop down lists'!$D$3,E281='Drop down lists'!$D$4,E281='Drop down lists'!$D$5,E281='Drop down lists'!$D$6,E281='Drop down lists'!$D$6,E281='Drop down lists'!$D$7,E281='Drop down lists'!$D$8,E281='Drop down lists'!$D$9),0,1)</f>
        <v>0</v>
      </c>
      <c r="R281" s="382">
        <f>IF(OR(F281='Drop down lists'!$D$12,F281='Drop down lists'!$D$13,F281='Drop down lists'!$D$14,F281='Drop down lists'!$D$15,F281='Drop down lists'!$D$16,F281='Drop down lists'!$D$17,F281='Drop down lists'!$D$18,F281='Drop down lists'!$D$19,F281='Drop down lists'!$D$20,F281='Drop down lists'!$D$21,F281='Drop down lists'!$D$22,F281='Drop down lists'!$D$23),0,1)</f>
        <v>0</v>
      </c>
      <c r="S281" s="382">
        <f>IF(ISNA(VLOOKUP(G281,'Drop down lists'!A:A,1,FALSE)),1,0)</f>
        <v>0</v>
      </c>
      <c r="T281" s="382">
        <f>IF(OR(I281='Drop down lists'!$H$12,I281='Drop down lists'!$H$13,I281='Drop down lists'!$H$14,I281='Drop down lists'!$H$15),0,1)</f>
        <v>0</v>
      </c>
    </row>
    <row r="282" spans="1:20" ht="19.75" customHeight="1">
      <c r="A282" s="14"/>
      <c r="B282" s="14"/>
      <c r="C282" s="14"/>
      <c r="D282" s="14"/>
      <c r="E282" s="16" t="s">
        <v>2289</v>
      </c>
      <c r="F282" s="16" t="s">
        <v>2289</v>
      </c>
      <c r="G282" s="16" t="s">
        <v>4506</v>
      </c>
      <c r="H282" s="14"/>
      <c r="I282" s="16" t="s">
        <v>2289</v>
      </c>
      <c r="J282" s="208"/>
      <c r="K282" s="17"/>
      <c r="P282" s="382">
        <f t="shared" si="4"/>
        <v>0</v>
      </c>
      <c r="Q282" s="382">
        <f>IF(OR(E282='Drop down lists'!$D$3,E282='Drop down lists'!$D$4,E282='Drop down lists'!$D$5,E282='Drop down lists'!$D$6,E282='Drop down lists'!$D$6,E282='Drop down lists'!$D$7,E282='Drop down lists'!$D$8,E282='Drop down lists'!$D$9),0,1)</f>
        <v>0</v>
      </c>
      <c r="R282" s="382">
        <f>IF(OR(F282='Drop down lists'!$D$12,F282='Drop down lists'!$D$13,F282='Drop down lists'!$D$14,F282='Drop down lists'!$D$15,F282='Drop down lists'!$D$16,F282='Drop down lists'!$D$17,F282='Drop down lists'!$D$18,F282='Drop down lists'!$D$19,F282='Drop down lists'!$D$20,F282='Drop down lists'!$D$21,F282='Drop down lists'!$D$22,F282='Drop down lists'!$D$23),0,1)</f>
        <v>0</v>
      </c>
      <c r="S282" s="382">
        <f>IF(ISNA(VLOOKUP(G282,'Drop down lists'!A:A,1,FALSE)),1,0)</f>
        <v>0</v>
      </c>
      <c r="T282" s="382">
        <f>IF(OR(I282='Drop down lists'!$H$12,I282='Drop down lists'!$H$13,I282='Drop down lists'!$H$14,I282='Drop down lists'!$H$15),0,1)</f>
        <v>0</v>
      </c>
    </row>
    <row r="283" spans="1:20" ht="19.75" customHeight="1">
      <c r="A283" s="14"/>
      <c r="B283" s="14"/>
      <c r="C283" s="14"/>
      <c r="D283" s="14"/>
      <c r="E283" s="16" t="s">
        <v>2289</v>
      </c>
      <c r="F283" s="16" t="s">
        <v>2289</v>
      </c>
      <c r="G283" s="16" t="s">
        <v>4506</v>
      </c>
      <c r="H283" s="14"/>
      <c r="I283" s="16" t="s">
        <v>2289</v>
      </c>
      <c r="J283" s="208"/>
      <c r="K283" s="17"/>
      <c r="P283" s="382">
        <f t="shared" si="4"/>
        <v>0</v>
      </c>
      <c r="Q283" s="382">
        <f>IF(OR(E283='Drop down lists'!$D$3,E283='Drop down lists'!$D$4,E283='Drop down lists'!$D$5,E283='Drop down lists'!$D$6,E283='Drop down lists'!$D$6,E283='Drop down lists'!$D$7,E283='Drop down lists'!$D$8,E283='Drop down lists'!$D$9),0,1)</f>
        <v>0</v>
      </c>
      <c r="R283" s="382">
        <f>IF(OR(F283='Drop down lists'!$D$12,F283='Drop down lists'!$D$13,F283='Drop down lists'!$D$14,F283='Drop down lists'!$D$15,F283='Drop down lists'!$D$16,F283='Drop down lists'!$D$17,F283='Drop down lists'!$D$18,F283='Drop down lists'!$D$19,F283='Drop down lists'!$D$20,F283='Drop down lists'!$D$21,F283='Drop down lists'!$D$22,F283='Drop down lists'!$D$23),0,1)</f>
        <v>0</v>
      </c>
      <c r="S283" s="382">
        <f>IF(ISNA(VLOOKUP(G283,'Drop down lists'!A:A,1,FALSE)),1,0)</f>
        <v>0</v>
      </c>
      <c r="T283" s="382">
        <f>IF(OR(I283='Drop down lists'!$H$12,I283='Drop down lists'!$H$13,I283='Drop down lists'!$H$14,I283='Drop down lists'!$H$15),0,1)</f>
        <v>0</v>
      </c>
    </row>
    <row r="284" spans="1:20" ht="19.75" customHeight="1">
      <c r="A284" s="14"/>
      <c r="B284" s="14"/>
      <c r="C284" s="14"/>
      <c r="D284" s="14"/>
      <c r="E284" s="16" t="s">
        <v>2289</v>
      </c>
      <c r="F284" s="16" t="s">
        <v>2289</v>
      </c>
      <c r="G284" s="16" t="s">
        <v>4506</v>
      </c>
      <c r="H284" s="14"/>
      <c r="I284" s="16" t="s">
        <v>2289</v>
      </c>
      <c r="J284" s="208"/>
      <c r="K284" s="17"/>
      <c r="P284" s="382">
        <f t="shared" si="4"/>
        <v>0</v>
      </c>
      <c r="Q284" s="382">
        <f>IF(OR(E284='Drop down lists'!$D$3,E284='Drop down lists'!$D$4,E284='Drop down lists'!$D$5,E284='Drop down lists'!$D$6,E284='Drop down lists'!$D$6,E284='Drop down lists'!$D$7,E284='Drop down lists'!$D$8,E284='Drop down lists'!$D$9),0,1)</f>
        <v>0</v>
      </c>
      <c r="R284" s="382">
        <f>IF(OR(F284='Drop down lists'!$D$12,F284='Drop down lists'!$D$13,F284='Drop down lists'!$D$14,F284='Drop down lists'!$D$15,F284='Drop down lists'!$D$16,F284='Drop down lists'!$D$17,F284='Drop down lists'!$D$18,F284='Drop down lists'!$D$19,F284='Drop down lists'!$D$20,F284='Drop down lists'!$D$21,F284='Drop down lists'!$D$22,F284='Drop down lists'!$D$23),0,1)</f>
        <v>0</v>
      </c>
      <c r="S284" s="382">
        <f>IF(ISNA(VLOOKUP(G284,'Drop down lists'!A:A,1,FALSE)),1,0)</f>
        <v>0</v>
      </c>
      <c r="T284" s="382">
        <f>IF(OR(I284='Drop down lists'!$H$12,I284='Drop down lists'!$H$13,I284='Drop down lists'!$H$14,I284='Drop down lists'!$H$15),0,1)</f>
        <v>0</v>
      </c>
    </row>
    <row r="285" spans="1:20" ht="19.75" customHeight="1">
      <c r="A285" s="14"/>
      <c r="B285" s="14"/>
      <c r="C285" s="14"/>
      <c r="D285" s="14"/>
      <c r="E285" s="16" t="s">
        <v>2289</v>
      </c>
      <c r="F285" s="16" t="s">
        <v>2289</v>
      </c>
      <c r="G285" s="16" t="s">
        <v>4506</v>
      </c>
      <c r="H285" s="14"/>
      <c r="I285" s="16" t="s">
        <v>2289</v>
      </c>
      <c r="J285" s="208"/>
      <c r="K285" s="17"/>
      <c r="P285" s="382">
        <f t="shared" si="4"/>
        <v>0</v>
      </c>
      <c r="Q285" s="382">
        <f>IF(OR(E285='Drop down lists'!$D$3,E285='Drop down lists'!$D$4,E285='Drop down lists'!$D$5,E285='Drop down lists'!$D$6,E285='Drop down lists'!$D$6,E285='Drop down lists'!$D$7,E285='Drop down lists'!$D$8,E285='Drop down lists'!$D$9),0,1)</f>
        <v>0</v>
      </c>
      <c r="R285" s="382">
        <f>IF(OR(F285='Drop down lists'!$D$12,F285='Drop down lists'!$D$13,F285='Drop down lists'!$D$14,F285='Drop down lists'!$D$15,F285='Drop down lists'!$D$16,F285='Drop down lists'!$D$17,F285='Drop down lists'!$D$18,F285='Drop down lists'!$D$19,F285='Drop down lists'!$D$20,F285='Drop down lists'!$D$21,F285='Drop down lists'!$D$22,F285='Drop down lists'!$D$23),0,1)</f>
        <v>0</v>
      </c>
      <c r="S285" s="382">
        <f>IF(ISNA(VLOOKUP(G285,'Drop down lists'!A:A,1,FALSE)),1,0)</f>
        <v>0</v>
      </c>
      <c r="T285" s="382">
        <f>IF(OR(I285='Drop down lists'!$H$12,I285='Drop down lists'!$H$13,I285='Drop down lists'!$H$14,I285='Drop down lists'!$H$15),0,1)</f>
        <v>0</v>
      </c>
    </row>
    <row r="286" spans="1:20" ht="19.75" customHeight="1">
      <c r="A286" s="14"/>
      <c r="B286" s="14"/>
      <c r="C286" s="14"/>
      <c r="D286" s="14"/>
      <c r="E286" s="16" t="s">
        <v>2289</v>
      </c>
      <c r="F286" s="16" t="s">
        <v>2289</v>
      </c>
      <c r="G286" s="16" t="s">
        <v>4506</v>
      </c>
      <c r="H286" s="14"/>
      <c r="I286" s="16" t="s">
        <v>2289</v>
      </c>
      <c r="J286" s="208"/>
      <c r="K286" s="17"/>
      <c r="P286" s="382">
        <f t="shared" si="4"/>
        <v>0</v>
      </c>
      <c r="Q286" s="382">
        <f>IF(OR(E286='Drop down lists'!$D$3,E286='Drop down lists'!$D$4,E286='Drop down lists'!$D$5,E286='Drop down lists'!$D$6,E286='Drop down lists'!$D$6,E286='Drop down lists'!$D$7,E286='Drop down lists'!$D$8,E286='Drop down lists'!$D$9),0,1)</f>
        <v>0</v>
      </c>
      <c r="R286" s="382">
        <f>IF(OR(F286='Drop down lists'!$D$12,F286='Drop down lists'!$D$13,F286='Drop down lists'!$D$14,F286='Drop down lists'!$D$15,F286='Drop down lists'!$D$16,F286='Drop down lists'!$D$17,F286='Drop down lists'!$D$18,F286='Drop down lists'!$D$19,F286='Drop down lists'!$D$20,F286='Drop down lists'!$D$21,F286='Drop down lists'!$D$22,F286='Drop down lists'!$D$23),0,1)</f>
        <v>0</v>
      </c>
      <c r="S286" s="382">
        <f>IF(ISNA(VLOOKUP(G286,'Drop down lists'!A:A,1,FALSE)),1,0)</f>
        <v>0</v>
      </c>
      <c r="T286" s="382">
        <f>IF(OR(I286='Drop down lists'!$H$12,I286='Drop down lists'!$H$13,I286='Drop down lists'!$H$14,I286='Drop down lists'!$H$15),0,1)</f>
        <v>0</v>
      </c>
    </row>
    <row r="287" spans="1:20" ht="19.75" customHeight="1">
      <c r="A287" s="14"/>
      <c r="B287" s="14"/>
      <c r="C287" s="14"/>
      <c r="D287" s="14"/>
      <c r="E287" s="16" t="s">
        <v>2289</v>
      </c>
      <c r="F287" s="16" t="s">
        <v>2289</v>
      </c>
      <c r="G287" s="16" t="s">
        <v>4506</v>
      </c>
      <c r="H287" s="14"/>
      <c r="I287" s="16" t="s">
        <v>2289</v>
      </c>
      <c r="J287" s="208"/>
      <c r="K287" s="17"/>
      <c r="P287" s="382">
        <f t="shared" si="4"/>
        <v>0</v>
      </c>
      <c r="Q287" s="382">
        <f>IF(OR(E287='Drop down lists'!$D$3,E287='Drop down lists'!$D$4,E287='Drop down lists'!$D$5,E287='Drop down lists'!$D$6,E287='Drop down lists'!$D$6,E287='Drop down lists'!$D$7,E287='Drop down lists'!$D$8,E287='Drop down lists'!$D$9),0,1)</f>
        <v>0</v>
      </c>
      <c r="R287" s="382">
        <f>IF(OR(F287='Drop down lists'!$D$12,F287='Drop down lists'!$D$13,F287='Drop down lists'!$D$14,F287='Drop down lists'!$D$15,F287='Drop down lists'!$D$16,F287='Drop down lists'!$D$17,F287='Drop down lists'!$D$18,F287='Drop down lists'!$D$19,F287='Drop down lists'!$D$20,F287='Drop down lists'!$D$21,F287='Drop down lists'!$D$22,F287='Drop down lists'!$D$23),0,1)</f>
        <v>0</v>
      </c>
      <c r="S287" s="382">
        <f>IF(ISNA(VLOOKUP(G287,'Drop down lists'!A:A,1,FALSE)),1,0)</f>
        <v>0</v>
      </c>
      <c r="T287" s="382">
        <f>IF(OR(I287='Drop down lists'!$H$12,I287='Drop down lists'!$H$13,I287='Drop down lists'!$H$14,I287='Drop down lists'!$H$15),0,1)</f>
        <v>0</v>
      </c>
    </row>
    <row r="288" spans="1:20" ht="19.75" customHeight="1">
      <c r="A288" s="14"/>
      <c r="B288" s="14"/>
      <c r="C288" s="14"/>
      <c r="D288" s="14"/>
      <c r="E288" s="16" t="s">
        <v>2289</v>
      </c>
      <c r="F288" s="16" t="s">
        <v>2289</v>
      </c>
      <c r="G288" s="16" t="s">
        <v>4506</v>
      </c>
      <c r="H288" s="14"/>
      <c r="I288" s="16" t="s">
        <v>2289</v>
      </c>
      <c r="J288" s="208"/>
      <c r="K288" s="17"/>
      <c r="P288" s="382">
        <f t="shared" si="4"/>
        <v>0</v>
      </c>
      <c r="Q288" s="382">
        <f>IF(OR(E288='Drop down lists'!$D$3,E288='Drop down lists'!$D$4,E288='Drop down lists'!$D$5,E288='Drop down lists'!$D$6,E288='Drop down lists'!$D$6,E288='Drop down lists'!$D$7,E288='Drop down lists'!$D$8,E288='Drop down lists'!$D$9),0,1)</f>
        <v>0</v>
      </c>
      <c r="R288" s="382">
        <f>IF(OR(F288='Drop down lists'!$D$12,F288='Drop down lists'!$D$13,F288='Drop down lists'!$D$14,F288='Drop down lists'!$D$15,F288='Drop down lists'!$D$16,F288='Drop down lists'!$D$17,F288='Drop down lists'!$D$18,F288='Drop down lists'!$D$19,F288='Drop down lists'!$D$20,F288='Drop down lists'!$D$21,F288='Drop down lists'!$D$22,F288='Drop down lists'!$D$23),0,1)</f>
        <v>0</v>
      </c>
      <c r="S288" s="382">
        <f>IF(ISNA(VLOOKUP(G288,'Drop down lists'!A:A,1,FALSE)),1,0)</f>
        <v>0</v>
      </c>
      <c r="T288" s="382">
        <f>IF(OR(I288='Drop down lists'!$H$12,I288='Drop down lists'!$H$13,I288='Drop down lists'!$H$14,I288='Drop down lists'!$H$15),0,1)</f>
        <v>0</v>
      </c>
    </row>
    <row r="289" spans="1:20" ht="19.75" customHeight="1">
      <c r="A289" s="14"/>
      <c r="B289" s="14"/>
      <c r="C289" s="14"/>
      <c r="D289" s="14"/>
      <c r="E289" s="16" t="s">
        <v>2289</v>
      </c>
      <c r="F289" s="16" t="s">
        <v>2289</v>
      </c>
      <c r="G289" s="16" t="s">
        <v>4506</v>
      </c>
      <c r="H289" s="14"/>
      <c r="I289" s="16" t="s">
        <v>2289</v>
      </c>
      <c r="J289" s="208"/>
      <c r="K289" s="17"/>
      <c r="P289" s="382">
        <f t="shared" si="4"/>
        <v>0</v>
      </c>
      <c r="Q289" s="382">
        <f>IF(OR(E289='Drop down lists'!$D$3,E289='Drop down lists'!$D$4,E289='Drop down lists'!$D$5,E289='Drop down lists'!$D$6,E289='Drop down lists'!$D$6,E289='Drop down lists'!$D$7,E289='Drop down lists'!$D$8,E289='Drop down lists'!$D$9),0,1)</f>
        <v>0</v>
      </c>
      <c r="R289" s="382">
        <f>IF(OR(F289='Drop down lists'!$D$12,F289='Drop down lists'!$D$13,F289='Drop down lists'!$D$14,F289='Drop down lists'!$D$15,F289='Drop down lists'!$D$16,F289='Drop down lists'!$D$17,F289='Drop down lists'!$D$18,F289='Drop down lists'!$D$19,F289='Drop down lists'!$D$20,F289='Drop down lists'!$D$21,F289='Drop down lists'!$D$22,F289='Drop down lists'!$D$23),0,1)</f>
        <v>0</v>
      </c>
      <c r="S289" s="382">
        <f>IF(ISNA(VLOOKUP(G289,'Drop down lists'!A:A,1,FALSE)),1,0)</f>
        <v>0</v>
      </c>
      <c r="T289" s="382">
        <f>IF(OR(I289='Drop down lists'!$H$12,I289='Drop down lists'!$H$13,I289='Drop down lists'!$H$14,I289='Drop down lists'!$H$15),0,1)</f>
        <v>0</v>
      </c>
    </row>
    <row r="290" spans="1:20" ht="19.75" customHeight="1">
      <c r="A290" s="14"/>
      <c r="B290" s="14"/>
      <c r="C290" s="14"/>
      <c r="D290" s="14"/>
      <c r="E290" s="16" t="s">
        <v>2289</v>
      </c>
      <c r="F290" s="16" t="s">
        <v>2289</v>
      </c>
      <c r="G290" s="16" t="s">
        <v>4506</v>
      </c>
      <c r="H290" s="14"/>
      <c r="I290" s="16" t="s">
        <v>2289</v>
      </c>
      <c r="J290" s="208"/>
      <c r="K290" s="17"/>
      <c r="P290" s="382">
        <f t="shared" si="4"/>
        <v>0</v>
      </c>
      <c r="Q290" s="382">
        <f>IF(OR(E290='Drop down lists'!$D$3,E290='Drop down lists'!$D$4,E290='Drop down lists'!$D$5,E290='Drop down lists'!$D$6,E290='Drop down lists'!$D$6,E290='Drop down lists'!$D$7,E290='Drop down lists'!$D$8,E290='Drop down lists'!$D$9),0,1)</f>
        <v>0</v>
      </c>
      <c r="R290" s="382">
        <f>IF(OR(F290='Drop down lists'!$D$12,F290='Drop down lists'!$D$13,F290='Drop down lists'!$D$14,F290='Drop down lists'!$D$15,F290='Drop down lists'!$D$16,F290='Drop down lists'!$D$17,F290='Drop down lists'!$D$18,F290='Drop down lists'!$D$19,F290='Drop down lists'!$D$20,F290='Drop down lists'!$D$21,F290='Drop down lists'!$D$22,F290='Drop down lists'!$D$23),0,1)</f>
        <v>0</v>
      </c>
      <c r="S290" s="382">
        <f>IF(ISNA(VLOOKUP(G290,'Drop down lists'!A:A,1,FALSE)),1,0)</f>
        <v>0</v>
      </c>
      <c r="T290" s="382">
        <f>IF(OR(I290='Drop down lists'!$H$12,I290='Drop down lists'!$H$13,I290='Drop down lists'!$H$14,I290='Drop down lists'!$H$15),0,1)</f>
        <v>0</v>
      </c>
    </row>
    <row r="291" spans="1:20" ht="19.75" customHeight="1">
      <c r="A291" s="14"/>
      <c r="B291" s="14"/>
      <c r="C291" s="14"/>
      <c r="D291" s="14"/>
      <c r="E291" s="16" t="s">
        <v>2289</v>
      </c>
      <c r="F291" s="16" t="s">
        <v>2289</v>
      </c>
      <c r="G291" s="16" t="s">
        <v>4506</v>
      </c>
      <c r="H291" s="14"/>
      <c r="I291" s="16" t="s">
        <v>2289</v>
      </c>
      <c r="J291" s="208"/>
      <c r="K291" s="17"/>
      <c r="P291" s="382">
        <f t="shared" si="4"/>
        <v>0</v>
      </c>
      <c r="Q291" s="382">
        <f>IF(OR(E291='Drop down lists'!$D$3,E291='Drop down lists'!$D$4,E291='Drop down lists'!$D$5,E291='Drop down lists'!$D$6,E291='Drop down lists'!$D$6,E291='Drop down lists'!$D$7,E291='Drop down lists'!$D$8,E291='Drop down lists'!$D$9),0,1)</f>
        <v>0</v>
      </c>
      <c r="R291" s="382">
        <f>IF(OR(F291='Drop down lists'!$D$12,F291='Drop down lists'!$D$13,F291='Drop down lists'!$D$14,F291='Drop down lists'!$D$15,F291='Drop down lists'!$D$16,F291='Drop down lists'!$D$17,F291='Drop down lists'!$D$18,F291='Drop down lists'!$D$19,F291='Drop down lists'!$D$20,F291='Drop down lists'!$D$21,F291='Drop down lists'!$D$22,F291='Drop down lists'!$D$23),0,1)</f>
        <v>0</v>
      </c>
      <c r="S291" s="382">
        <f>IF(ISNA(VLOOKUP(G291,'Drop down lists'!A:A,1,FALSE)),1,0)</f>
        <v>0</v>
      </c>
      <c r="T291" s="382">
        <f>IF(OR(I291='Drop down lists'!$H$12,I291='Drop down lists'!$H$13,I291='Drop down lists'!$H$14,I291='Drop down lists'!$H$15),0,1)</f>
        <v>0</v>
      </c>
    </row>
    <row r="292" spans="1:20" ht="19.75" customHeight="1">
      <c r="A292" s="14"/>
      <c r="B292" s="14"/>
      <c r="C292" s="14"/>
      <c r="D292" s="14"/>
      <c r="E292" s="16" t="s">
        <v>2289</v>
      </c>
      <c r="F292" s="16" t="s">
        <v>2289</v>
      </c>
      <c r="G292" s="16" t="s">
        <v>4506</v>
      </c>
      <c r="H292" s="14"/>
      <c r="I292" s="16" t="s">
        <v>2289</v>
      </c>
      <c r="J292" s="208"/>
      <c r="K292" s="17"/>
      <c r="P292" s="382">
        <f t="shared" si="4"/>
        <v>0</v>
      </c>
      <c r="Q292" s="382">
        <f>IF(OR(E292='Drop down lists'!$D$3,E292='Drop down lists'!$D$4,E292='Drop down lists'!$D$5,E292='Drop down lists'!$D$6,E292='Drop down lists'!$D$6,E292='Drop down lists'!$D$7,E292='Drop down lists'!$D$8,E292='Drop down lists'!$D$9),0,1)</f>
        <v>0</v>
      </c>
      <c r="R292" s="382">
        <f>IF(OR(F292='Drop down lists'!$D$12,F292='Drop down lists'!$D$13,F292='Drop down lists'!$D$14,F292='Drop down lists'!$D$15,F292='Drop down lists'!$D$16,F292='Drop down lists'!$D$17,F292='Drop down lists'!$D$18,F292='Drop down lists'!$D$19,F292='Drop down lists'!$D$20,F292='Drop down lists'!$D$21,F292='Drop down lists'!$D$22,F292='Drop down lists'!$D$23),0,1)</f>
        <v>0</v>
      </c>
      <c r="S292" s="382">
        <f>IF(ISNA(VLOOKUP(G292,'Drop down lists'!A:A,1,FALSE)),1,0)</f>
        <v>0</v>
      </c>
      <c r="T292" s="382">
        <f>IF(OR(I292='Drop down lists'!$H$12,I292='Drop down lists'!$H$13,I292='Drop down lists'!$H$14,I292='Drop down lists'!$H$15),0,1)</f>
        <v>0</v>
      </c>
    </row>
    <row r="293" spans="1:20" ht="19.75" customHeight="1">
      <c r="A293" s="14"/>
      <c r="B293" s="14"/>
      <c r="C293" s="14"/>
      <c r="D293" s="14"/>
      <c r="E293" s="16" t="s">
        <v>2289</v>
      </c>
      <c r="F293" s="16" t="s">
        <v>2289</v>
      </c>
      <c r="G293" s="16" t="s">
        <v>4506</v>
      </c>
      <c r="H293" s="14"/>
      <c r="I293" s="16" t="s">
        <v>2289</v>
      </c>
      <c r="J293" s="208"/>
      <c r="K293" s="17"/>
      <c r="P293" s="382">
        <f t="shared" si="4"/>
        <v>0</v>
      </c>
      <c r="Q293" s="382">
        <f>IF(OR(E293='Drop down lists'!$D$3,E293='Drop down lists'!$D$4,E293='Drop down lists'!$D$5,E293='Drop down lists'!$D$6,E293='Drop down lists'!$D$6,E293='Drop down lists'!$D$7,E293='Drop down lists'!$D$8,E293='Drop down lists'!$D$9),0,1)</f>
        <v>0</v>
      </c>
      <c r="R293" s="382">
        <f>IF(OR(F293='Drop down lists'!$D$12,F293='Drop down lists'!$D$13,F293='Drop down lists'!$D$14,F293='Drop down lists'!$D$15,F293='Drop down lists'!$D$16,F293='Drop down lists'!$D$17,F293='Drop down lists'!$D$18,F293='Drop down lists'!$D$19,F293='Drop down lists'!$D$20,F293='Drop down lists'!$D$21,F293='Drop down lists'!$D$22,F293='Drop down lists'!$D$23),0,1)</f>
        <v>0</v>
      </c>
      <c r="S293" s="382">
        <f>IF(ISNA(VLOOKUP(G293,'Drop down lists'!A:A,1,FALSE)),1,0)</f>
        <v>0</v>
      </c>
      <c r="T293" s="382">
        <f>IF(OR(I293='Drop down lists'!$H$12,I293='Drop down lists'!$H$13,I293='Drop down lists'!$H$14,I293='Drop down lists'!$H$15),0,1)</f>
        <v>0</v>
      </c>
    </row>
    <row r="294" spans="1:20" ht="19.75" customHeight="1">
      <c r="A294" s="14"/>
      <c r="B294" s="14"/>
      <c r="C294" s="14"/>
      <c r="D294" s="14"/>
      <c r="E294" s="16" t="s">
        <v>2289</v>
      </c>
      <c r="F294" s="16" t="s">
        <v>2289</v>
      </c>
      <c r="G294" s="16" t="s">
        <v>4506</v>
      </c>
      <c r="H294" s="14"/>
      <c r="I294" s="16" t="s">
        <v>2289</v>
      </c>
      <c r="J294" s="208"/>
      <c r="K294" s="17"/>
      <c r="P294" s="382">
        <f t="shared" si="4"/>
        <v>0</v>
      </c>
      <c r="Q294" s="382">
        <f>IF(OR(E294='Drop down lists'!$D$3,E294='Drop down lists'!$D$4,E294='Drop down lists'!$D$5,E294='Drop down lists'!$D$6,E294='Drop down lists'!$D$6,E294='Drop down lists'!$D$7,E294='Drop down lists'!$D$8,E294='Drop down lists'!$D$9),0,1)</f>
        <v>0</v>
      </c>
      <c r="R294" s="382">
        <f>IF(OR(F294='Drop down lists'!$D$12,F294='Drop down lists'!$D$13,F294='Drop down lists'!$D$14,F294='Drop down lists'!$D$15,F294='Drop down lists'!$D$16,F294='Drop down lists'!$D$17,F294='Drop down lists'!$D$18,F294='Drop down lists'!$D$19,F294='Drop down lists'!$D$20,F294='Drop down lists'!$D$21,F294='Drop down lists'!$D$22,F294='Drop down lists'!$D$23),0,1)</f>
        <v>0</v>
      </c>
      <c r="S294" s="382">
        <f>IF(ISNA(VLOOKUP(G294,'Drop down lists'!A:A,1,FALSE)),1,0)</f>
        <v>0</v>
      </c>
      <c r="T294" s="382">
        <f>IF(OR(I294='Drop down lists'!$H$12,I294='Drop down lists'!$H$13,I294='Drop down lists'!$H$14,I294='Drop down lists'!$H$15),0,1)</f>
        <v>0</v>
      </c>
    </row>
    <row r="295" spans="1:20" ht="19.75" customHeight="1">
      <c r="A295" s="14"/>
      <c r="B295" s="14"/>
      <c r="C295" s="14"/>
      <c r="D295" s="14"/>
      <c r="E295" s="16" t="s">
        <v>2289</v>
      </c>
      <c r="F295" s="16" t="s">
        <v>2289</v>
      </c>
      <c r="G295" s="16" t="s">
        <v>4506</v>
      </c>
      <c r="H295" s="14"/>
      <c r="I295" s="16" t="s">
        <v>2289</v>
      </c>
      <c r="J295" s="208"/>
      <c r="K295" s="17"/>
      <c r="P295" s="382">
        <f t="shared" si="4"/>
        <v>0</v>
      </c>
      <c r="Q295" s="382">
        <f>IF(OR(E295='Drop down lists'!$D$3,E295='Drop down lists'!$D$4,E295='Drop down lists'!$D$5,E295='Drop down lists'!$D$6,E295='Drop down lists'!$D$6,E295='Drop down lists'!$D$7,E295='Drop down lists'!$D$8,E295='Drop down lists'!$D$9),0,1)</f>
        <v>0</v>
      </c>
      <c r="R295" s="382">
        <f>IF(OR(F295='Drop down lists'!$D$12,F295='Drop down lists'!$D$13,F295='Drop down lists'!$D$14,F295='Drop down lists'!$D$15,F295='Drop down lists'!$D$16,F295='Drop down lists'!$D$17,F295='Drop down lists'!$D$18,F295='Drop down lists'!$D$19,F295='Drop down lists'!$D$20,F295='Drop down lists'!$D$21,F295='Drop down lists'!$D$22,F295='Drop down lists'!$D$23),0,1)</f>
        <v>0</v>
      </c>
      <c r="S295" s="382">
        <f>IF(ISNA(VLOOKUP(G295,'Drop down lists'!A:A,1,FALSE)),1,0)</f>
        <v>0</v>
      </c>
      <c r="T295" s="382">
        <f>IF(OR(I295='Drop down lists'!$H$12,I295='Drop down lists'!$H$13,I295='Drop down lists'!$H$14,I295='Drop down lists'!$H$15),0,1)</f>
        <v>0</v>
      </c>
    </row>
    <row r="296" spans="1:20" ht="19.75" customHeight="1">
      <c r="A296" s="14"/>
      <c r="B296" s="14"/>
      <c r="C296" s="14"/>
      <c r="D296" s="14"/>
      <c r="E296" s="16" t="s">
        <v>2289</v>
      </c>
      <c r="F296" s="16" t="s">
        <v>2289</v>
      </c>
      <c r="G296" s="16" t="s">
        <v>4506</v>
      </c>
      <c r="H296" s="14"/>
      <c r="I296" s="16" t="s">
        <v>2289</v>
      </c>
      <c r="J296" s="208"/>
      <c r="K296" s="17"/>
      <c r="P296" s="382">
        <f t="shared" si="4"/>
        <v>0</v>
      </c>
      <c r="Q296" s="382">
        <f>IF(OR(E296='Drop down lists'!$D$3,E296='Drop down lists'!$D$4,E296='Drop down lists'!$D$5,E296='Drop down lists'!$D$6,E296='Drop down lists'!$D$6,E296='Drop down lists'!$D$7,E296='Drop down lists'!$D$8,E296='Drop down lists'!$D$9),0,1)</f>
        <v>0</v>
      </c>
      <c r="R296" s="382">
        <f>IF(OR(F296='Drop down lists'!$D$12,F296='Drop down lists'!$D$13,F296='Drop down lists'!$D$14,F296='Drop down lists'!$D$15,F296='Drop down lists'!$D$16,F296='Drop down lists'!$D$17,F296='Drop down lists'!$D$18,F296='Drop down lists'!$D$19,F296='Drop down lists'!$D$20,F296='Drop down lists'!$D$21,F296='Drop down lists'!$D$22,F296='Drop down lists'!$D$23),0,1)</f>
        <v>0</v>
      </c>
      <c r="S296" s="382">
        <f>IF(ISNA(VLOOKUP(G296,'Drop down lists'!A:A,1,FALSE)),1,0)</f>
        <v>0</v>
      </c>
      <c r="T296" s="382">
        <f>IF(OR(I296='Drop down lists'!$H$12,I296='Drop down lists'!$H$13,I296='Drop down lists'!$H$14,I296='Drop down lists'!$H$15),0,1)</f>
        <v>0</v>
      </c>
    </row>
    <row r="297" spans="1:20" ht="19.75" customHeight="1">
      <c r="A297" s="14"/>
      <c r="B297" s="14"/>
      <c r="C297" s="14"/>
      <c r="D297" s="14"/>
      <c r="E297" s="16" t="s">
        <v>2289</v>
      </c>
      <c r="F297" s="16" t="s">
        <v>2289</v>
      </c>
      <c r="G297" s="16" t="s">
        <v>4506</v>
      </c>
      <c r="H297" s="14"/>
      <c r="I297" s="16" t="s">
        <v>2289</v>
      </c>
      <c r="J297" s="208"/>
      <c r="K297" s="17"/>
      <c r="P297" s="382">
        <f t="shared" si="4"/>
        <v>0</v>
      </c>
      <c r="Q297" s="382">
        <f>IF(OR(E297='Drop down lists'!$D$3,E297='Drop down lists'!$D$4,E297='Drop down lists'!$D$5,E297='Drop down lists'!$D$6,E297='Drop down lists'!$D$6,E297='Drop down lists'!$D$7,E297='Drop down lists'!$D$8,E297='Drop down lists'!$D$9),0,1)</f>
        <v>0</v>
      </c>
      <c r="R297" s="382">
        <f>IF(OR(F297='Drop down lists'!$D$12,F297='Drop down lists'!$D$13,F297='Drop down lists'!$D$14,F297='Drop down lists'!$D$15,F297='Drop down lists'!$D$16,F297='Drop down lists'!$D$17,F297='Drop down lists'!$D$18,F297='Drop down lists'!$D$19,F297='Drop down lists'!$D$20,F297='Drop down lists'!$D$21,F297='Drop down lists'!$D$22,F297='Drop down lists'!$D$23),0,1)</f>
        <v>0</v>
      </c>
      <c r="S297" s="382">
        <f>IF(ISNA(VLOOKUP(G297,'Drop down lists'!A:A,1,FALSE)),1,0)</f>
        <v>0</v>
      </c>
      <c r="T297" s="382">
        <f>IF(OR(I297='Drop down lists'!$H$12,I297='Drop down lists'!$H$13,I297='Drop down lists'!$H$14,I297='Drop down lists'!$H$15),0,1)</f>
        <v>0</v>
      </c>
    </row>
    <row r="298" spans="1:20" ht="19.75" customHeight="1">
      <c r="A298" s="14"/>
      <c r="B298" s="14"/>
      <c r="C298" s="14"/>
      <c r="D298" s="14"/>
      <c r="E298" s="16" t="s">
        <v>2289</v>
      </c>
      <c r="F298" s="16" t="s">
        <v>2289</v>
      </c>
      <c r="G298" s="16" t="s">
        <v>4506</v>
      </c>
      <c r="H298" s="14"/>
      <c r="I298" s="16" t="s">
        <v>2289</v>
      </c>
      <c r="J298" s="208"/>
      <c r="K298" s="17"/>
      <c r="P298" s="382">
        <f t="shared" si="4"/>
        <v>0</v>
      </c>
      <c r="Q298" s="382">
        <f>IF(OR(E298='Drop down lists'!$D$3,E298='Drop down lists'!$D$4,E298='Drop down lists'!$D$5,E298='Drop down lists'!$D$6,E298='Drop down lists'!$D$6,E298='Drop down lists'!$D$7,E298='Drop down lists'!$D$8,E298='Drop down lists'!$D$9),0,1)</f>
        <v>0</v>
      </c>
      <c r="R298" s="382">
        <f>IF(OR(F298='Drop down lists'!$D$12,F298='Drop down lists'!$D$13,F298='Drop down lists'!$D$14,F298='Drop down lists'!$D$15,F298='Drop down lists'!$D$16,F298='Drop down lists'!$D$17,F298='Drop down lists'!$D$18,F298='Drop down lists'!$D$19,F298='Drop down lists'!$D$20,F298='Drop down lists'!$D$21,F298='Drop down lists'!$D$22,F298='Drop down lists'!$D$23),0,1)</f>
        <v>0</v>
      </c>
      <c r="S298" s="382">
        <f>IF(ISNA(VLOOKUP(G298,'Drop down lists'!A:A,1,FALSE)),1,0)</f>
        <v>0</v>
      </c>
      <c r="T298" s="382">
        <f>IF(OR(I298='Drop down lists'!$H$12,I298='Drop down lists'!$H$13,I298='Drop down lists'!$H$14,I298='Drop down lists'!$H$15),0,1)</f>
        <v>0</v>
      </c>
    </row>
    <row r="299" spans="1:20" ht="19.75" customHeight="1">
      <c r="A299" s="14"/>
      <c r="B299" s="14"/>
      <c r="C299" s="14"/>
      <c r="D299" s="14"/>
      <c r="E299" s="16" t="s">
        <v>2289</v>
      </c>
      <c r="F299" s="16" t="s">
        <v>2289</v>
      </c>
      <c r="G299" s="16" t="s">
        <v>4506</v>
      </c>
      <c r="H299" s="14"/>
      <c r="I299" s="16" t="s">
        <v>2289</v>
      </c>
      <c r="J299" s="208"/>
      <c r="K299" s="17"/>
      <c r="P299" s="382">
        <f t="shared" si="4"/>
        <v>0</v>
      </c>
      <c r="Q299" s="382">
        <f>IF(OR(E299='Drop down lists'!$D$3,E299='Drop down lists'!$D$4,E299='Drop down lists'!$D$5,E299='Drop down lists'!$D$6,E299='Drop down lists'!$D$6,E299='Drop down lists'!$D$7,E299='Drop down lists'!$D$8,E299='Drop down lists'!$D$9),0,1)</f>
        <v>0</v>
      </c>
      <c r="R299" s="382">
        <f>IF(OR(F299='Drop down lists'!$D$12,F299='Drop down lists'!$D$13,F299='Drop down lists'!$D$14,F299='Drop down lists'!$D$15,F299='Drop down lists'!$D$16,F299='Drop down lists'!$D$17,F299='Drop down lists'!$D$18,F299='Drop down lists'!$D$19,F299='Drop down lists'!$D$20,F299='Drop down lists'!$D$21,F299='Drop down lists'!$D$22,F299='Drop down lists'!$D$23),0,1)</f>
        <v>0</v>
      </c>
      <c r="S299" s="382">
        <f>IF(ISNA(VLOOKUP(G299,'Drop down lists'!A:A,1,FALSE)),1,0)</f>
        <v>0</v>
      </c>
      <c r="T299" s="382">
        <f>IF(OR(I299='Drop down lists'!$H$12,I299='Drop down lists'!$H$13,I299='Drop down lists'!$H$14,I299='Drop down lists'!$H$15),0,1)</f>
        <v>0</v>
      </c>
    </row>
    <row r="300" spans="1:20" ht="19.75" customHeight="1">
      <c r="A300" s="14"/>
      <c r="B300" s="14"/>
      <c r="C300" s="14"/>
      <c r="D300" s="14"/>
      <c r="E300" s="16" t="s">
        <v>2289</v>
      </c>
      <c r="F300" s="16" t="s">
        <v>2289</v>
      </c>
      <c r="G300" s="16" t="s">
        <v>4506</v>
      </c>
      <c r="H300" s="14"/>
      <c r="I300" s="16" t="s">
        <v>2289</v>
      </c>
      <c r="J300" s="208"/>
      <c r="K300" s="17"/>
      <c r="P300" s="382">
        <f t="shared" si="4"/>
        <v>0</v>
      </c>
      <c r="Q300" s="382">
        <f>IF(OR(E300='Drop down lists'!$D$3,E300='Drop down lists'!$D$4,E300='Drop down lists'!$D$5,E300='Drop down lists'!$D$6,E300='Drop down lists'!$D$6,E300='Drop down lists'!$D$7,E300='Drop down lists'!$D$8,E300='Drop down lists'!$D$9),0,1)</f>
        <v>0</v>
      </c>
      <c r="R300" s="382">
        <f>IF(OR(F300='Drop down lists'!$D$12,F300='Drop down lists'!$D$13,F300='Drop down lists'!$D$14,F300='Drop down lists'!$D$15,F300='Drop down lists'!$D$16,F300='Drop down lists'!$D$17,F300='Drop down lists'!$D$18,F300='Drop down lists'!$D$19,F300='Drop down lists'!$D$20,F300='Drop down lists'!$D$21,F300='Drop down lists'!$D$22,F300='Drop down lists'!$D$23),0,1)</f>
        <v>0</v>
      </c>
      <c r="S300" s="382">
        <f>IF(ISNA(VLOOKUP(G300,'Drop down lists'!A:A,1,FALSE)),1,0)</f>
        <v>0</v>
      </c>
      <c r="T300" s="382">
        <f>IF(OR(I300='Drop down lists'!$H$12,I300='Drop down lists'!$H$13,I300='Drop down lists'!$H$14,I300='Drop down lists'!$H$15),0,1)</f>
        <v>0</v>
      </c>
    </row>
    <row r="301" spans="1:20" ht="19.75" customHeight="1">
      <c r="A301" s="14"/>
      <c r="B301" s="14"/>
      <c r="C301" s="14"/>
      <c r="D301" s="14"/>
      <c r="E301" s="16" t="s">
        <v>2289</v>
      </c>
      <c r="F301" s="16" t="s">
        <v>2289</v>
      </c>
      <c r="G301" s="16" t="s">
        <v>4506</v>
      </c>
      <c r="H301" s="14"/>
      <c r="I301" s="16" t="s">
        <v>2289</v>
      </c>
      <c r="J301" s="208"/>
      <c r="K301" s="17"/>
      <c r="P301" s="382">
        <f t="shared" si="4"/>
        <v>0</v>
      </c>
      <c r="Q301" s="382">
        <f>IF(OR(E301='Drop down lists'!$D$3,E301='Drop down lists'!$D$4,E301='Drop down lists'!$D$5,E301='Drop down lists'!$D$6,E301='Drop down lists'!$D$6,E301='Drop down lists'!$D$7,E301='Drop down lists'!$D$8,E301='Drop down lists'!$D$9),0,1)</f>
        <v>0</v>
      </c>
      <c r="R301" s="382">
        <f>IF(OR(F301='Drop down lists'!$D$12,F301='Drop down lists'!$D$13,F301='Drop down lists'!$D$14,F301='Drop down lists'!$D$15,F301='Drop down lists'!$D$16,F301='Drop down lists'!$D$17,F301='Drop down lists'!$D$18,F301='Drop down lists'!$D$19,F301='Drop down lists'!$D$20,F301='Drop down lists'!$D$21,F301='Drop down lists'!$D$22,F301='Drop down lists'!$D$23),0,1)</f>
        <v>0</v>
      </c>
      <c r="S301" s="382">
        <f>IF(ISNA(VLOOKUP(G301,'Drop down lists'!A:A,1,FALSE)),1,0)</f>
        <v>0</v>
      </c>
      <c r="T301" s="382">
        <f>IF(OR(I301='Drop down lists'!$H$12,I301='Drop down lists'!$H$13,I301='Drop down lists'!$H$14,I301='Drop down lists'!$H$15),0,1)</f>
        <v>0</v>
      </c>
    </row>
    <row r="302" spans="1:20" ht="19.75" customHeight="1">
      <c r="A302" s="14"/>
      <c r="B302" s="14"/>
      <c r="C302" s="14"/>
      <c r="D302" s="14"/>
      <c r="E302" s="16" t="s">
        <v>2289</v>
      </c>
      <c r="F302" s="16" t="s">
        <v>2289</v>
      </c>
      <c r="G302" s="16" t="s">
        <v>4506</v>
      </c>
      <c r="H302" s="14"/>
      <c r="I302" s="16" t="s">
        <v>2289</v>
      </c>
      <c r="J302" s="208"/>
      <c r="K302" s="17"/>
      <c r="P302" s="382">
        <f t="shared" si="4"/>
        <v>0</v>
      </c>
      <c r="Q302" s="382">
        <f>IF(OR(E302='Drop down lists'!$D$3,E302='Drop down lists'!$D$4,E302='Drop down lists'!$D$5,E302='Drop down lists'!$D$6,E302='Drop down lists'!$D$6,E302='Drop down lists'!$D$7,E302='Drop down lists'!$D$8,E302='Drop down lists'!$D$9),0,1)</f>
        <v>0</v>
      </c>
      <c r="R302" s="382">
        <f>IF(OR(F302='Drop down lists'!$D$12,F302='Drop down lists'!$D$13,F302='Drop down lists'!$D$14,F302='Drop down lists'!$D$15,F302='Drop down lists'!$D$16,F302='Drop down lists'!$D$17,F302='Drop down lists'!$D$18,F302='Drop down lists'!$D$19,F302='Drop down lists'!$D$20,F302='Drop down lists'!$D$21,F302='Drop down lists'!$D$22,F302='Drop down lists'!$D$23),0,1)</f>
        <v>0</v>
      </c>
      <c r="S302" s="382">
        <f>IF(ISNA(VLOOKUP(G302,'Drop down lists'!A:A,1,FALSE)),1,0)</f>
        <v>0</v>
      </c>
      <c r="T302" s="382">
        <f>IF(OR(I302='Drop down lists'!$H$12,I302='Drop down lists'!$H$13,I302='Drop down lists'!$H$14,I302='Drop down lists'!$H$15),0,1)</f>
        <v>0</v>
      </c>
    </row>
    <row r="303" spans="1:20" ht="19.75" customHeight="1">
      <c r="A303" s="14"/>
      <c r="B303" s="14"/>
      <c r="C303" s="14"/>
      <c r="D303" s="14"/>
      <c r="E303" s="16" t="s">
        <v>2289</v>
      </c>
      <c r="F303" s="16" t="s">
        <v>2289</v>
      </c>
      <c r="G303" s="16" t="s">
        <v>4506</v>
      </c>
      <c r="H303" s="14"/>
      <c r="I303" s="16" t="s">
        <v>2289</v>
      </c>
      <c r="J303" s="208"/>
      <c r="K303" s="17"/>
      <c r="P303" s="382">
        <f t="shared" si="4"/>
        <v>0</v>
      </c>
      <c r="Q303" s="382">
        <f>IF(OR(E303='Drop down lists'!$D$3,E303='Drop down lists'!$D$4,E303='Drop down lists'!$D$5,E303='Drop down lists'!$D$6,E303='Drop down lists'!$D$6,E303='Drop down lists'!$D$7,E303='Drop down lists'!$D$8,E303='Drop down lists'!$D$9),0,1)</f>
        <v>0</v>
      </c>
      <c r="R303" s="382">
        <f>IF(OR(F303='Drop down lists'!$D$12,F303='Drop down lists'!$D$13,F303='Drop down lists'!$D$14,F303='Drop down lists'!$D$15,F303='Drop down lists'!$D$16,F303='Drop down lists'!$D$17,F303='Drop down lists'!$D$18,F303='Drop down lists'!$D$19,F303='Drop down lists'!$D$20,F303='Drop down lists'!$D$21,F303='Drop down lists'!$D$22,F303='Drop down lists'!$D$23),0,1)</f>
        <v>0</v>
      </c>
      <c r="S303" s="382">
        <f>IF(ISNA(VLOOKUP(G303,'Drop down lists'!A:A,1,FALSE)),1,0)</f>
        <v>0</v>
      </c>
      <c r="T303" s="382">
        <f>IF(OR(I303='Drop down lists'!$H$12,I303='Drop down lists'!$H$13,I303='Drop down lists'!$H$14,I303='Drop down lists'!$H$15),0,1)</f>
        <v>0</v>
      </c>
    </row>
    <row r="304" spans="1:20" ht="19.75" customHeight="1">
      <c r="A304" s="14"/>
      <c r="B304" s="14"/>
      <c r="C304" s="14"/>
      <c r="D304" s="14"/>
      <c r="E304" s="16" t="s">
        <v>2289</v>
      </c>
      <c r="F304" s="16" t="s">
        <v>2289</v>
      </c>
      <c r="G304" s="16" t="s">
        <v>4506</v>
      </c>
      <c r="H304" s="14"/>
      <c r="I304" s="16" t="s">
        <v>2289</v>
      </c>
      <c r="J304" s="208"/>
      <c r="K304" s="17"/>
      <c r="P304" s="382">
        <f t="shared" si="4"/>
        <v>0</v>
      </c>
      <c r="Q304" s="382">
        <f>IF(OR(E304='Drop down lists'!$D$3,E304='Drop down lists'!$D$4,E304='Drop down lists'!$D$5,E304='Drop down lists'!$D$6,E304='Drop down lists'!$D$6,E304='Drop down lists'!$D$7,E304='Drop down lists'!$D$8,E304='Drop down lists'!$D$9),0,1)</f>
        <v>0</v>
      </c>
      <c r="R304" s="382">
        <f>IF(OR(F304='Drop down lists'!$D$12,F304='Drop down lists'!$D$13,F304='Drop down lists'!$D$14,F304='Drop down lists'!$D$15,F304='Drop down lists'!$D$16,F304='Drop down lists'!$D$17,F304='Drop down lists'!$D$18,F304='Drop down lists'!$D$19,F304='Drop down lists'!$D$20,F304='Drop down lists'!$D$21,F304='Drop down lists'!$D$22,F304='Drop down lists'!$D$23),0,1)</f>
        <v>0</v>
      </c>
      <c r="S304" s="382">
        <f>IF(ISNA(VLOOKUP(G304,'Drop down lists'!A:A,1,FALSE)),1,0)</f>
        <v>0</v>
      </c>
      <c r="T304" s="382">
        <f>IF(OR(I304='Drop down lists'!$H$12,I304='Drop down lists'!$H$13,I304='Drop down lists'!$H$14,I304='Drop down lists'!$H$15),0,1)</f>
        <v>0</v>
      </c>
    </row>
    <row r="305" spans="1:20" ht="19.75" customHeight="1">
      <c r="A305" s="14"/>
      <c r="B305" s="14"/>
      <c r="C305" s="14"/>
      <c r="D305" s="14"/>
      <c r="E305" s="16" t="s">
        <v>2289</v>
      </c>
      <c r="F305" s="16" t="s">
        <v>2289</v>
      </c>
      <c r="G305" s="16" t="s">
        <v>4506</v>
      </c>
      <c r="H305" s="14"/>
      <c r="I305" s="16" t="s">
        <v>2289</v>
      </c>
      <c r="J305" s="208"/>
      <c r="K305" s="17"/>
      <c r="P305" s="382">
        <f t="shared" si="4"/>
        <v>0</v>
      </c>
      <c r="Q305" s="382">
        <f>IF(OR(E305='Drop down lists'!$D$3,E305='Drop down lists'!$D$4,E305='Drop down lists'!$D$5,E305='Drop down lists'!$D$6,E305='Drop down lists'!$D$6,E305='Drop down lists'!$D$7,E305='Drop down lists'!$D$8,E305='Drop down lists'!$D$9),0,1)</f>
        <v>0</v>
      </c>
      <c r="R305" s="382">
        <f>IF(OR(F305='Drop down lists'!$D$12,F305='Drop down lists'!$D$13,F305='Drop down lists'!$D$14,F305='Drop down lists'!$D$15,F305='Drop down lists'!$D$16,F305='Drop down lists'!$D$17,F305='Drop down lists'!$D$18,F305='Drop down lists'!$D$19,F305='Drop down lists'!$D$20,F305='Drop down lists'!$D$21,F305='Drop down lists'!$D$22,F305='Drop down lists'!$D$23),0,1)</f>
        <v>0</v>
      </c>
      <c r="S305" s="382">
        <f>IF(ISNA(VLOOKUP(G305,'Drop down lists'!A:A,1,FALSE)),1,0)</f>
        <v>0</v>
      </c>
      <c r="T305" s="382">
        <f>IF(OR(I305='Drop down lists'!$H$12,I305='Drop down lists'!$H$13,I305='Drop down lists'!$H$14,I305='Drop down lists'!$H$15),0,1)</f>
        <v>0</v>
      </c>
    </row>
    <row r="306" spans="1:20" ht="19.75" customHeight="1">
      <c r="A306" s="14"/>
      <c r="B306" s="14"/>
      <c r="C306" s="14"/>
      <c r="D306" s="14"/>
      <c r="E306" s="16" t="s">
        <v>2289</v>
      </c>
      <c r="F306" s="16" t="s">
        <v>2289</v>
      </c>
      <c r="G306" s="16" t="s">
        <v>4506</v>
      </c>
      <c r="H306" s="14"/>
      <c r="I306" s="16" t="s">
        <v>2289</v>
      </c>
      <c r="J306" s="208"/>
      <c r="K306" s="17"/>
      <c r="P306" s="382">
        <f t="shared" si="4"/>
        <v>0</v>
      </c>
      <c r="Q306" s="382">
        <f>IF(OR(E306='Drop down lists'!$D$3,E306='Drop down lists'!$D$4,E306='Drop down lists'!$D$5,E306='Drop down lists'!$D$6,E306='Drop down lists'!$D$6,E306='Drop down lists'!$D$7,E306='Drop down lists'!$D$8,E306='Drop down lists'!$D$9),0,1)</f>
        <v>0</v>
      </c>
      <c r="R306" s="382">
        <f>IF(OR(F306='Drop down lists'!$D$12,F306='Drop down lists'!$D$13,F306='Drop down lists'!$D$14,F306='Drop down lists'!$D$15,F306='Drop down lists'!$D$16,F306='Drop down lists'!$D$17,F306='Drop down lists'!$D$18,F306='Drop down lists'!$D$19,F306='Drop down lists'!$D$20,F306='Drop down lists'!$D$21,F306='Drop down lists'!$D$22,F306='Drop down lists'!$D$23),0,1)</f>
        <v>0</v>
      </c>
      <c r="S306" s="382">
        <f>IF(ISNA(VLOOKUP(G306,'Drop down lists'!A:A,1,FALSE)),1,0)</f>
        <v>0</v>
      </c>
      <c r="T306" s="382">
        <f>IF(OR(I306='Drop down lists'!$H$12,I306='Drop down lists'!$H$13,I306='Drop down lists'!$H$14,I306='Drop down lists'!$H$15),0,1)</f>
        <v>0</v>
      </c>
    </row>
    <row r="307" spans="1:20" ht="19.75" customHeight="1">
      <c r="A307" s="14"/>
      <c r="B307" s="14"/>
      <c r="C307" s="14"/>
      <c r="D307" s="14"/>
      <c r="E307" s="16" t="s">
        <v>2289</v>
      </c>
      <c r="F307" s="16" t="s">
        <v>2289</v>
      </c>
      <c r="G307" s="16" t="s">
        <v>4506</v>
      </c>
      <c r="H307" s="14"/>
      <c r="I307" s="16" t="s">
        <v>2289</v>
      </c>
      <c r="J307" s="208"/>
      <c r="K307" s="17"/>
      <c r="P307" s="382">
        <f t="shared" si="4"/>
        <v>0</v>
      </c>
      <c r="Q307" s="382">
        <f>IF(OR(E307='Drop down lists'!$D$3,E307='Drop down lists'!$D$4,E307='Drop down lists'!$D$5,E307='Drop down lists'!$D$6,E307='Drop down lists'!$D$6,E307='Drop down lists'!$D$7,E307='Drop down lists'!$D$8,E307='Drop down lists'!$D$9),0,1)</f>
        <v>0</v>
      </c>
      <c r="R307" s="382">
        <f>IF(OR(F307='Drop down lists'!$D$12,F307='Drop down lists'!$D$13,F307='Drop down lists'!$D$14,F307='Drop down lists'!$D$15,F307='Drop down lists'!$D$16,F307='Drop down lists'!$D$17,F307='Drop down lists'!$D$18,F307='Drop down lists'!$D$19,F307='Drop down lists'!$D$20,F307='Drop down lists'!$D$21,F307='Drop down lists'!$D$22,F307='Drop down lists'!$D$23),0,1)</f>
        <v>0</v>
      </c>
      <c r="S307" s="382">
        <f>IF(ISNA(VLOOKUP(G307,'Drop down lists'!A:A,1,FALSE)),1,0)</f>
        <v>0</v>
      </c>
      <c r="T307" s="382">
        <f>IF(OR(I307='Drop down lists'!$H$12,I307='Drop down lists'!$H$13,I307='Drop down lists'!$H$14,I307='Drop down lists'!$H$15),0,1)</f>
        <v>0</v>
      </c>
    </row>
    <row r="308" spans="1:20" ht="19.75" customHeight="1">
      <c r="A308" s="14"/>
      <c r="B308" s="14"/>
      <c r="C308" s="14"/>
      <c r="D308" s="14"/>
      <c r="E308" s="16" t="s">
        <v>2289</v>
      </c>
      <c r="F308" s="16" t="s">
        <v>2289</v>
      </c>
      <c r="G308" s="16" t="s">
        <v>4506</v>
      </c>
      <c r="H308" s="14"/>
      <c r="I308" s="16" t="s">
        <v>2289</v>
      </c>
      <c r="J308" s="208"/>
      <c r="K308" s="17"/>
      <c r="P308" s="382">
        <f t="shared" si="4"/>
        <v>0</v>
      </c>
      <c r="Q308" s="382">
        <f>IF(OR(E308='Drop down lists'!$D$3,E308='Drop down lists'!$D$4,E308='Drop down lists'!$D$5,E308='Drop down lists'!$D$6,E308='Drop down lists'!$D$6,E308='Drop down lists'!$D$7,E308='Drop down lists'!$D$8,E308='Drop down lists'!$D$9),0,1)</f>
        <v>0</v>
      </c>
      <c r="R308" s="382">
        <f>IF(OR(F308='Drop down lists'!$D$12,F308='Drop down lists'!$D$13,F308='Drop down lists'!$D$14,F308='Drop down lists'!$D$15,F308='Drop down lists'!$D$16,F308='Drop down lists'!$D$17,F308='Drop down lists'!$D$18,F308='Drop down lists'!$D$19,F308='Drop down lists'!$D$20,F308='Drop down lists'!$D$21,F308='Drop down lists'!$D$22,F308='Drop down lists'!$D$23),0,1)</f>
        <v>0</v>
      </c>
      <c r="S308" s="382">
        <f>IF(ISNA(VLOOKUP(G308,'Drop down lists'!A:A,1,FALSE)),1,0)</f>
        <v>0</v>
      </c>
      <c r="T308" s="382">
        <f>IF(OR(I308='Drop down lists'!$H$12,I308='Drop down lists'!$H$13,I308='Drop down lists'!$H$14,I308='Drop down lists'!$H$15),0,1)</f>
        <v>0</v>
      </c>
    </row>
    <row r="309" spans="1:20" ht="19.75" customHeight="1">
      <c r="A309" s="14"/>
      <c r="B309" s="14"/>
      <c r="C309" s="14"/>
      <c r="D309" s="14"/>
      <c r="E309" s="16" t="s">
        <v>2289</v>
      </c>
      <c r="F309" s="16" t="s">
        <v>2289</v>
      </c>
      <c r="G309" s="16" t="s">
        <v>4506</v>
      </c>
      <c r="H309" s="14"/>
      <c r="I309" s="16" t="s">
        <v>2289</v>
      </c>
      <c r="J309" s="208"/>
      <c r="K309" s="17"/>
      <c r="P309" s="382">
        <f t="shared" si="4"/>
        <v>0</v>
      </c>
      <c r="Q309" s="382">
        <f>IF(OR(E309='Drop down lists'!$D$3,E309='Drop down lists'!$D$4,E309='Drop down lists'!$D$5,E309='Drop down lists'!$D$6,E309='Drop down lists'!$D$6,E309='Drop down lists'!$D$7,E309='Drop down lists'!$D$8,E309='Drop down lists'!$D$9),0,1)</f>
        <v>0</v>
      </c>
      <c r="R309" s="382">
        <f>IF(OR(F309='Drop down lists'!$D$12,F309='Drop down lists'!$D$13,F309='Drop down lists'!$D$14,F309='Drop down lists'!$D$15,F309='Drop down lists'!$D$16,F309='Drop down lists'!$D$17,F309='Drop down lists'!$D$18,F309='Drop down lists'!$D$19,F309='Drop down lists'!$D$20,F309='Drop down lists'!$D$21,F309='Drop down lists'!$D$22,F309='Drop down lists'!$D$23),0,1)</f>
        <v>0</v>
      </c>
      <c r="S309" s="382">
        <f>IF(ISNA(VLOOKUP(G309,'Drop down lists'!A:A,1,FALSE)),1,0)</f>
        <v>0</v>
      </c>
      <c r="T309" s="382">
        <f>IF(OR(I309='Drop down lists'!$H$12,I309='Drop down lists'!$H$13,I309='Drop down lists'!$H$14,I309='Drop down lists'!$H$15),0,1)</f>
        <v>0</v>
      </c>
    </row>
    <row r="310" spans="1:20" ht="19.75" customHeight="1">
      <c r="A310" s="14"/>
      <c r="B310" s="14"/>
      <c r="C310" s="14"/>
      <c r="D310" s="14"/>
      <c r="E310" s="16" t="s">
        <v>2289</v>
      </c>
      <c r="F310" s="16" t="s">
        <v>2289</v>
      </c>
      <c r="G310" s="16" t="s">
        <v>4506</v>
      </c>
      <c r="H310" s="14"/>
      <c r="I310" s="16" t="s">
        <v>2289</v>
      </c>
      <c r="J310" s="208"/>
      <c r="K310" s="17"/>
      <c r="P310" s="382">
        <f t="shared" si="4"/>
        <v>0</v>
      </c>
      <c r="Q310" s="382">
        <f>IF(OR(E310='Drop down lists'!$D$3,E310='Drop down lists'!$D$4,E310='Drop down lists'!$D$5,E310='Drop down lists'!$D$6,E310='Drop down lists'!$D$6,E310='Drop down lists'!$D$7,E310='Drop down lists'!$D$8,E310='Drop down lists'!$D$9),0,1)</f>
        <v>0</v>
      </c>
      <c r="R310" s="382">
        <f>IF(OR(F310='Drop down lists'!$D$12,F310='Drop down lists'!$D$13,F310='Drop down lists'!$D$14,F310='Drop down lists'!$D$15,F310='Drop down lists'!$D$16,F310='Drop down lists'!$D$17,F310='Drop down lists'!$D$18,F310='Drop down lists'!$D$19,F310='Drop down lists'!$D$20,F310='Drop down lists'!$D$21,F310='Drop down lists'!$D$22,F310='Drop down lists'!$D$23),0,1)</f>
        <v>0</v>
      </c>
      <c r="S310" s="382">
        <f>IF(ISNA(VLOOKUP(G310,'Drop down lists'!A:A,1,FALSE)),1,0)</f>
        <v>0</v>
      </c>
      <c r="T310" s="382">
        <f>IF(OR(I310='Drop down lists'!$H$12,I310='Drop down lists'!$H$13,I310='Drop down lists'!$H$14,I310='Drop down lists'!$H$15),0,1)</f>
        <v>0</v>
      </c>
    </row>
    <row r="311" spans="1:20" ht="19.75" customHeight="1">
      <c r="A311" s="14"/>
      <c r="B311" s="14"/>
      <c r="C311" s="14"/>
      <c r="D311" s="14"/>
      <c r="E311" s="16" t="s">
        <v>2289</v>
      </c>
      <c r="F311" s="16" t="s">
        <v>2289</v>
      </c>
      <c r="G311" s="16" t="s">
        <v>4506</v>
      </c>
      <c r="H311" s="14"/>
      <c r="I311" s="16" t="s">
        <v>2289</v>
      </c>
      <c r="J311" s="208"/>
      <c r="K311" s="17"/>
      <c r="P311" s="382">
        <f t="shared" si="4"/>
        <v>0</v>
      </c>
      <c r="Q311" s="382">
        <f>IF(OR(E311='Drop down lists'!$D$3,E311='Drop down lists'!$D$4,E311='Drop down lists'!$D$5,E311='Drop down lists'!$D$6,E311='Drop down lists'!$D$6,E311='Drop down lists'!$D$7,E311='Drop down lists'!$D$8,E311='Drop down lists'!$D$9),0,1)</f>
        <v>0</v>
      </c>
      <c r="R311" s="382">
        <f>IF(OR(F311='Drop down lists'!$D$12,F311='Drop down lists'!$D$13,F311='Drop down lists'!$D$14,F311='Drop down lists'!$D$15,F311='Drop down lists'!$D$16,F311='Drop down lists'!$D$17,F311='Drop down lists'!$D$18,F311='Drop down lists'!$D$19,F311='Drop down lists'!$D$20,F311='Drop down lists'!$D$21,F311='Drop down lists'!$D$22,F311='Drop down lists'!$D$23),0,1)</f>
        <v>0</v>
      </c>
      <c r="S311" s="382">
        <f>IF(ISNA(VLOOKUP(G311,'Drop down lists'!A:A,1,FALSE)),1,0)</f>
        <v>0</v>
      </c>
      <c r="T311" s="382">
        <f>IF(OR(I311='Drop down lists'!$H$12,I311='Drop down lists'!$H$13,I311='Drop down lists'!$H$14,I311='Drop down lists'!$H$15),0,1)</f>
        <v>0</v>
      </c>
    </row>
    <row r="312" spans="1:20" ht="19.75" customHeight="1">
      <c r="A312" s="14"/>
      <c r="B312" s="14"/>
      <c r="C312" s="14"/>
      <c r="D312" s="14"/>
      <c r="E312" s="16" t="s">
        <v>2289</v>
      </c>
      <c r="F312" s="16" t="s">
        <v>2289</v>
      </c>
      <c r="G312" s="16" t="s">
        <v>4506</v>
      </c>
      <c r="H312" s="14"/>
      <c r="I312" s="16" t="s">
        <v>2289</v>
      </c>
      <c r="J312" s="208"/>
      <c r="K312" s="17"/>
      <c r="P312" s="382">
        <f t="shared" si="4"/>
        <v>0</v>
      </c>
      <c r="Q312" s="382">
        <f>IF(OR(E312='Drop down lists'!$D$3,E312='Drop down lists'!$D$4,E312='Drop down lists'!$D$5,E312='Drop down lists'!$D$6,E312='Drop down lists'!$D$6,E312='Drop down lists'!$D$7,E312='Drop down lists'!$D$8,E312='Drop down lists'!$D$9),0,1)</f>
        <v>0</v>
      </c>
      <c r="R312" s="382">
        <f>IF(OR(F312='Drop down lists'!$D$12,F312='Drop down lists'!$D$13,F312='Drop down lists'!$D$14,F312='Drop down lists'!$D$15,F312='Drop down lists'!$D$16,F312='Drop down lists'!$D$17,F312='Drop down lists'!$D$18,F312='Drop down lists'!$D$19,F312='Drop down lists'!$D$20,F312='Drop down lists'!$D$21,F312='Drop down lists'!$D$22,F312='Drop down lists'!$D$23),0,1)</f>
        <v>0</v>
      </c>
      <c r="S312" s="382">
        <f>IF(ISNA(VLOOKUP(G312,'Drop down lists'!A:A,1,FALSE)),1,0)</f>
        <v>0</v>
      </c>
      <c r="T312" s="382">
        <f>IF(OR(I312='Drop down lists'!$H$12,I312='Drop down lists'!$H$13,I312='Drop down lists'!$H$14,I312='Drop down lists'!$H$15),0,1)</f>
        <v>0</v>
      </c>
    </row>
    <row r="313" spans="1:20" ht="19.75" customHeight="1">
      <c r="A313" s="14"/>
      <c r="B313" s="14"/>
      <c r="C313" s="14"/>
      <c r="D313" s="14"/>
      <c r="E313" s="16" t="s">
        <v>2289</v>
      </c>
      <c r="F313" s="16" t="s">
        <v>2289</v>
      </c>
      <c r="G313" s="16" t="s">
        <v>4506</v>
      </c>
      <c r="H313" s="14"/>
      <c r="I313" s="16" t="s">
        <v>2289</v>
      </c>
      <c r="J313" s="208"/>
      <c r="K313" s="17"/>
      <c r="P313" s="382">
        <f t="shared" si="4"/>
        <v>0</v>
      </c>
      <c r="Q313" s="382">
        <f>IF(OR(E313='Drop down lists'!$D$3,E313='Drop down lists'!$D$4,E313='Drop down lists'!$D$5,E313='Drop down lists'!$D$6,E313='Drop down lists'!$D$6,E313='Drop down lists'!$D$7,E313='Drop down lists'!$D$8,E313='Drop down lists'!$D$9),0,1)</f>
        <v>0</v>
      </c>
      <c r="R313" s="382">
        <f>IF(OR(F313='Drop down lists'!$D$12,F313='Drop down lists'!$D$13,F313='Drop down lists'!$D$14,F313='Drop down lists'!$D$15,F313='Drop down lists'!$D$16,F313='Drop down lists'!$D$17,F313='Drop down lists'!$D$18,F313='Drop down lists'!$D$19,F313='Drop down lists'!$D$20,F313='Drop down lists'!$D$21,F313='Drop down lists'!$D$22,F313='Drop down lists'!$D$23),0,1)</f>
        <v>0</v>
      </c>
      <c r="S313" s="382">
        <f>IF(ISNA(VLOOKUP(G313,'Drop down lists'!A:A,1,FALSE)),1,0)</f>
        <v>0</v>
      </c>
      <c r="T313" s="382">
        <f>IF(OR(I313='Drop down lists'!$H$12,I313='Drop down lists'!$H$13,I313='Drop down lists'!$H$14,I313='Drop down lists'!$H$15),0,1)</f>
        <v>0</v>
      </c>
    </row>
    <row r="314" spans="1:20" ht="19.75" customHeight="1">
      <c r="A314" s="14"/>
      <c r="B314" s="14"/>
      <c r="C314" s="14"/>
      <c r="D314" s="14"/>
      <c r="E314" s="16" t="s">
        <v>2289</v>
      </c>
      <c r="F314" s="16" t="s">
        <v>2289</v>
      </c>
      <c r="G314" s="16" t="s">
        <v>4506</v>
      </c>
      <c r="H314" s="14"/>
      <c r="I314" s="16" t="s">
        <v>2289</v>
      </c>
      <c r="J314" s="208"/>
      <c r="K314" s="17"/>
      <c r="P314" s="382">
        <f t="shared" si="4"/>
        <v>0</v>
      </c>
      <c r="Q314" s="382">
        <f>IF(OR(E314='Drop down lists'!$D$3,E314='Drop down lists'!$D$4,E314='Drop down lists'!$D$5,E314='Drop down lists'!$D$6,E314='Drop down lists'!$D$6,E314='Drop down lists'!$D$7,E314='Drop down lists'!$D$8,E314='Drop down lists'!$D$9),0,1)</f>
        <v>0</v>
      </c>
      <c r="R314" s="382">
        <f>IF(OR(F314='Drop down lists'!$D$12,F314='Drop down lists'!$D$13,F314='Drop down lists'!$D$14,F314='Drop down lists'!$D$15,F314='Drop down lists'!$D$16,F314='Drop down lists'!$D$17,F314='Drop down lists'!$D$18,F314='Drop down lists'!$D$19,F314='Drop down lists'!$D$20,F314='Drop down lists'!$D$21,F314='Drop down lists'!$D$22,F314='Drop down lists'!$D$23),0,1)</f>
        <v>0</v>
      </c>
      <c r="S314" s="382">
        <f>IF(ISNA(VLOOKUP(G314,'Drop down lists'!A:A,1,FALSE)),1,0)</f>
        <v>0</v>
      </c>
      <c r="T314" s="382">
        <f>IF(OR(I314='Drop down lists'!$H$12,I314='Drop down lists'!$H$13,I314='Drop down lists'!$H$14,I314='Drop down lists'!$H$15),0,1)</f>
        <v>0</v>
      </c>
    </row>
    <row r="315" spans="1:20" ht="19.75" customHeight="1">
      <c r="A315" s="14"/>
      <c r="B315" s="14"/>
      <c r="C315" s="14"/>
      <c r="D315" s="14"/>
      <c r="E315" s="16" t="s">
        <v>2289</v>
      </c>
      <c r="F315" s="16" t="s">
        <v>2289</v>
      </c>
      <c r="G315" s="16" t="s">
        <v>4506</v>
      </c>
      <c r="H315" s="14"/>
      <c r="I315" s="16" t="s">
        <v>2289</v>
      </c>
      <c r="J315" s="208"/>
      <c r="K315" s="17"/>
      <c r="P315" s="382">
        <f t="shared" si="4"/>
        <v>0</v>
      </c>
      <c r="Q315" s="382">
        <f>IF(OR(E315='Drop down lists'!$D$3,E315='Drop down lists'!$D$4,E315='Drop down lists'!$D$5,E315='Drop down lists'!$D$6,E315='Drop down lists'!$D$6,E315='Drop down lists'!$D$7,E315='Drop down lists'!$D$8,E315='Drop down lists'!$D$9),0,1)</f>
        <v>0</v>
      </c>
      <c r="R315" s="382">
        <f>IF(OR(F315='Drop down lists'!$D$12,F315='Drop down lists'!$D$13,F315='Drop down lists'!$D$14,F315='Drop down lists'!$D$15,F315='Drop down lists'!$D$16,F315='Drop down lists'!$D$17,F315='Drop down lists'!$D$18,F315='Drop down lists'!$D$19,F315='Drop down lists'!$D$20,F315='Drop down lists'!$D$21,F315='Drop down lists'!$D$22,F315='Drop down lists'!$D$23),0,1)</f>
        <v>0</v>
      </c>
      <c r="S315" s="382">
        <f>IF(ISNA(VLOOKUP(G315,'Drop down lists'!A:A,1,FALSE)),1,0)</f>
        <v>0</v>
      </c>
      <c r="T315" s="382">
        <f>IF(OR(I315='Drop down lists'!$H$12,I315='Drop down lists'!$H$13,I315='Drop down lists'!$H$14,I315='Drop down lists'!$H$15),0,1)</f>
        <v>0</v>
      </c>
    </row>
    <row r="316" spans="1:20" ht="19.75" customHeight="1">
      <c r="A316" s="14"/>
      <c r="B316" s="14"/>
      <c r="C316" s="14"/>
      <c r="D316" s="14"/>
      <c r="E316" s="16" t="s">
        <v>2289</v>
      </c>
      <c r="F316" s="16" t="s">
        <v>2289</v>
      </c>
      <c r="G316" s="16" t="s">
        <v>4506</v>
      </c>
      <c r="H316" s="14"/>
      <c r="I316" s="16" t="s">
        <v>2289</v>
      </c>
      <c r="J316" s="208"/>
      <c r="K316" s="17"/>
      <c r="P316" s="382">
        <f t="shared" si="4"/>
        <v>0</v>
      </c>
      <c r="Q316" s="382">
        <f>IF(OR(E316='Drop down lists'!$D$3,E316='Drop down lists'!$D$4,E316='Drop down lists'!$D$5,E316='Drop down lists'!$D$6,E316='Drop down lists'!$D$6,E316='Drop down lists'!$D$7,E316='Drop down lists'!$D$8,E316='Drop down lists'!$D$9),0,1)</f>
        <v>0</v>
      </c>
      <c r="R316" s="382">
        <f>IF(OR(F316='Drop down lists'!$D$12,F316='Drop down lists'!$D$13,F316='Drop down lists'!$D$14,F316='Drop down lists'!$D$15,F316='Drop down lists'!$D$16,F316='Drop down lists'!$D$17,F316='Drop down lists'!$D$18,F316='Drop down lists'!$D$19,F316='Drop down lists'!$D$20,F316='Drop down lists'!$D$21,F316='Drop down lists'!$D$22,F316='Drop down lists'!$D$23),0,1)</f>
        <v>0</v>
      </c>
      <c r="S316" s="382">
        <f>IF(ISNA(VLOOKUP(G316,'Drop down lists'!A:A,1,FALSE)),1,0)</f>
        <v>0</v>
      </c>
      <c r="T316" s="382">
        <f>IF(OR(I316='Drop down lists'!$H$12,I316='Drop down lists'!$H$13,I316='Drop down lists'!$H$14,I316='Drop down lists'!$H$15),0,1)</f>
        <v>0</v>
      </c>
    </row>
    <row r="317" spans="1:20" ht="19.75" customHeight="1">
      <c r="A317" s="14"/>
      <c r="B317" s="14"/>
      <c r="C317" s="14"/>
      <c r="D317" s="14"/>
      <c r="E317" s="16" t="s">
        <v>2289</v>
      </c>
      <c r="F317" s="16" t="s">
        <v>2289</v>
      </c>
      <c r="G317" s="16" t="s">
        <v>4506</v>
      </c>
      <c r="H317" s="14"/>
      <c r="I317" s="16" t="s">
        <v>2289</v>
      </c>
      <c r="J317" s="208"/>
      <c r="K317" s="17"/>
      <c r="P317" s="382">
        <f t="shared" si="4"/>
        <v>0</v>
      </c>
      <c r="Q317" s="382">
        <f>IF(OR(E317='Drop down lists'!$D$3,E317='Drop down lists'!$D$4,E317='Drop down lists'!$D$5,E317='Drop down lists'!$D$6,E317='Drop down lists'!$D$6,E317='Drop down lists'!$D$7,E317='Drop down lists'!$D$8,E317='Drop down lists'!$D$9),0,1)</f>
        <v>0</v>
      </c>
      <c r="R317" s="382">
        <f>IF(OR(F317='Drop down lists'!$D$12,F317='Drop down lists'!$D$13,F317='Drop down lists'!$D$14,F317='Drop down lists'!$D$15,F317='Drop down lists'!$D$16,F317='Drop down lists'!$D$17,F317='Drop down lists'!$D$18,F317='Drop down lists'!$D$19,F317='Drop down lists'!$D$20,F317='Drop down lists'!$D$21,F317='Drop down lists'!$D$22,F317='Drop down lists'!$D$23),0,1)</f>
        <v>0</v>
      </c>
      <c r="S317" s="382">
        <f>IF(ISNA(VLOOKUP(G317,'Drop down lists'!A:A,1,FALSE)),1,0)</f>
        <v>0</v>
      </c>
      <c r="T317" s="382">
        <f>IF(OR(I317='Drop down lists'!$H$12,I317='Drop down lists'!$H$13,I317='Drop down lists'!$H$14,I317='Drop down lists'!$H$15),0,1)</f>
        <v>0</v>
      </c>
    </row>
    <row r="318" spans="1:20" ht="19.75" customHeight="1">
      <c r="A318" s="14"/>
      <c r="B318" s="14"/>
      <c r="C318" s="14"/>
      <c r="D318" s="14"/>
      <c r="E318" s="16" t="s">
        <v>2289</v>
      </c>
      <c r="F318" s="16" t="s">
        <v>2289</v>
      </c>
      <c r="G318" s="16" t="s">
        <v>4506</v>
      </c>
      <c r="H318" s="14"/>
      <c r="I318" s="16" t="s">
        <v>2289</v>
      </c>
      <c r="J318" s="208"/>
      <c r="K318" s="17"/>
      <c r="P318" s="382">
        <f t="shared" si="4"/>
        <v>0</v>
      </c>
      <c r="Q318" s="382">
        <f>IF(OR(E318='Drop down lists'!$D$3,E318='Drop down lists'!$D$4,E318='Drop down lists'!$D$5,E318='Drop down lists'!$D$6,E318='Drop down lists'!$D$6,E318='Drop down lists'!$D$7,E318='Drop down lists'!$D$8,E318='Drop down lists'!$D$9),0,1)</f>
        <v>0</v>
      </c>
      <c r="R318" s="382">
        <f>IF(OR(F318='Drop down lists'!$D$12,F318='Drop down lists'!$D$13,F318='Drop down lists'!$D$14,F318='Drop down lists'!$D$15,F318='Drop down lists'!$D$16,F318='Drop down lists'!$D$17,F318='Drop down lists'!$D$18,F318='Drop down lists'!$D$19,F318='Drop down lists'!$D$20,F318='Drop down lists'!$D$21,F318='Drop down lists'!$D$22,F318='Drop down lists'!$D$23),0,1)</f>
        <v>0</v>
      </c>
      <c r="S318" s="382">
        <f>IF(ISNA(VLOOKUP(G318,'Drop down lists'!A:A,1,FALSE)),1,0)</f>
        <v>0</v>
      </c>
      <c r="T318" s="382">
        <f>IF(OR(I318='Drop down lists'!$H$12,I318='Drop down lists'!$H$13,I318='Drop down lists'!$H$14,I318='Drop down lists'!$H$15),0,1)</f>
        <v>0</v>
      </c>
    </row>
    <row r="319" spans="1:20" ht="19.75" customHeight="1">
      <c r="A319" s="14"/>
      <c r="B319" s="14"/>
      <c r="C319" s="14"/>
      <c r="D319" s="14"/>
      <c r="E319" s="16" t="s">
        <v>2289</v>
      </c>
      <c r="F319" s="16" t="s">
        <v>2289</v>
      </c>
      <c r="G319" s="16" t="s">
        <v>4506</v>
      </c>
      <c r="H319" s="14"/>
      <c r="I319" s="16" t="s">
        <v>2289</v>
      </c>
      <c r="J319" s="208"/>
      <c r="K319" s="17"/>
      <c r="P319" s="382">
        <f t="shared" si="4"/>
        <v>0</v>
      </c>
      <c r="Q319" s="382">
        <f>IF(OR(E319='Drop down lists'!$D$3,E319='Drop down lists'!$D$4,E319='Drop down lists'!$D$5,E319='Drop down lists'!$D$6,E319='Drop down lists'!$D$6,E319='Drop down lists'!$D$7,E319='Drop down lists'!$D$8,E319='Drop down lists'!$D$9),0,1)</f>
        <v>0</v>
      </c>
      <c r="R319" s="382">
        <f>IF(OR(F319='Drop down lists'!$D$12,F319='Drop down lists'!$D$13,F319='Drop down lists'!$D$14,F319='Drop down lists'!$D$15,F319='Drop down lists'!$D$16,F319='Drop down lists'!$D$17,F319='Drop down lists'!$D$18,F319='Drop down lists'!$D$19,F319='Drop down lists'!$D$20,F319='Drop down lists'!$D$21,F319='Drop down lists'!$D$22,F319='Drop down lists'!$D$23),0,1)</f>
        <v>0</v>
      </c>
      <c r="S319" s="382">
        <f>IF(ISNA(VLOOKUP(G319,'Drop down lists'!A:A,1,FALSE)),1,0)</f>
        <v>0</v>
      </c>
      <c r="T319" s="382">
        <f>IF(OR(I319='Drop down lists'!$H$12,I319='Drop down lists'!$H$13,I319='Drop down lists'!$H$14,I319='Drop down lists'!$H$15),0,1)</f>
        <v>0</v>
      </c>
    </row>
    <row r="320" spans="1:20" ht="19.75" customHeight="1">
      <c r="A320" s="14"/>
      <c r="B320" s="14"/>
      <c r="C320" s="14"/>
      <c r="D320" s="14"/>
      <c r="E320" s="16" t="s">
        <v>2289</v>
      </c>
      <c r="F320" s="16" t="s">
        <v>2289</v>
      </c>
      <c r="G320" s="16" t="s">
        <v>4506</v>
      </c>
      <c r="H320" s="14"/>
      <c r="I320" s="16" t="s">
        <v>2289</v>
      </c>
      <c r="J320" s="208"/>
      <c r="K320" s="17"/>
      <c r="P320" s="382">
        <f t="shared" si="4"/>
        <v>0</v>
      </c>
      <c r="Q320" s="382">
        <f>IF(OR(E320='Drop down lists'!$D$3,E320='Drop down lists'!$D$4,E320='Drop down lists'!$D$5,E320='Drop down lists'!$D$6,E320='Drop down lists'!$D$6,E320='Drop down lists'!$D$7,E320='Drop down lists'!$D$8,E320='Drop down lists'!$D$9),0,1)</f>
        <v>0</v>
      </c>
      <c r="R320" s="382">
        <f>IF(OR(F320='Drop down lists'!$D$12,F320='Drop down lists'!$D$13,F320='Drop down lists'!$D$14,F320='Drop down lists'!$D$15,F320='Drop down lists'!$D$16,F320='Drop down lists'!$D$17,F320='Drop down lists'!$D$18,F320='Drop down lists'!$D$19,F320='Drop down lists'!$D$20,F320='Drop down lists'!$D$21,F320='Drop down lists'!$D$22,F320='Drop down lists'!$D$23),0,1)</f>
        <v>0</v>
      </c>
      <c r="S320" s="382">
        <f>IF(ISNA(VLOOKUP(G320,'Drop down lists'!A:A,1,FALSE)),1,0)</f>
        <v>0</v>
      </c>
      <c r="T320" s="382">
        <f>IF(OR(I320='Drop down lists'!$H$12,I320='Drop down lists'!$H$13,I320='Drop down lists'!$H$14,I320='Drop down lists'!$H$15),0,1)</f>
        <v>0</v>
      </c>
    </row>
    <row r="321" spans="1:20" ht="19.75" customHeight="1">
      <c r="A321" s="14"/>
      <c r="B321" s="14"/>
      <c r="C321" s="14"/>
      <c r="D321" s="14"/>
      <c r="E321" s="16" t="s">
        <v>2289</v>
      </c>
      <c r="F321" s="16" t="s">
        <v>2289</v>
      </c>
      <c r="G321" s="16" t="s">
        <v>4506</v>
      </c>
      <c r="H321" s="14"/>
      <c r="I321" s="16" t="s">
        <v>2289</v>
      </c>
      <c r="J321" s="208"/>
      <c r="K321" s="17"/>
      <c r="P321" s="382">
        <f t="shared" si="4"/>
        <v>0</v>
      </c>
      <c r="Q321" s="382">
        <f>IF(OR(E321='Drop down lists'!$D$3,E321='Drop down lists'!$D$4,E321='Drop down lists'!$D$5,E321='Drop down lists'!$D$6,E321='Drop down lists'!$D$6,E321='Drop down lists'!$D$7,E321='Drop down lists'!$D$8,E321='Drop down lists'!$D$9),0,1)</f>
        <v>0</v>
      </c>
      <c r="R321" s="382">
        <f>IF(OR(F321='Drop down lists'!$D$12,F321='Drop down lists'!$D$13,F321='Drop down lists'!$D$14,F321='Drop down lists'!$D$15,F321='Drop down lists'!$D$16,F321='Drop down lists'!$D$17,F321='Drop down lists'!$D$18,F321='Drop down lists'!$D$19,F321='Drop down lists'!$D$20,F321='Drop down lists'!$D$21,F321='Drop down lists'!$D$22,F321='Drop down lists'!$D$23),0,1)</f>
        <v>0</v>
      </c>
      <c r="S321" s="382">
        <f>IF(ISNA(VLOOKUP(G321,'Drop down lists'!A:A,1,FALSE)),1,0)</f>
        <v>0</v>
      </c>
      <c r="T321" s="382">
        <f>IF(OR(I321='Drop down lists'!$H$12,I321='Drop down lists'!$H$13,I321='Drop down lists'!$H$14,I321='Drop down lists'!$H$15),0,1)</f>
        <v>0</v>
      </c>
    </row>
    <row r="322" spans="1:20" ht="19.75" customHeight="1">
      <c r="A322" s="14"/>
      <c r="B322" s="14"/>
      <c r="C322" s="14"/>
      <c r="D322" s="14"/>
      <c r="E322" s="16" t="s">
        <v>2289</v>
      </c>
      <c r="F322" s="16" t="s">
        <v>2289</v>
      </c>
      <c r="G322" s="16" t="s">
        <v>4506</v>
      </c>
      <c r="H322" s="14"/>
      <c r="I322" s="16" t="s">
        <v>2289</v>
      </c>
      <c r="J322" s="208"/>
      <c r="K322" s="17"/>
      <c r="P322" s="382">
        <f t="shared" si="4"/>
        <v>0</v>
      </c>
      <c r="Q322" s="382">
        <f>IF(OR(E322='Drop down lists'!$D$3,E322='Drop down lists'!$D$4,E322='Drop down lists'!$D$5,E322='Drop down lists'!$D$6,E322='Drop down lists'!$D$6,E322='Drop down lists'!$D$7,E322='Drop down lists'!$D$8,E322='Drop down lists'!$D$9),0,1)</f>
        <v>0</v>
      </c>
      <c r="R322" s="382">
        <f>IF(OR(F322='Drop down lists'!$D$12,F322='Drop down lists'!$D$13,F322='Drop down lists'!$D$14,F322='Drop down lists'!$D$15,F322='Drop down lists'!$D$16,F322='Drop down lists'!$D$17,F322='Drop down lists'!$D$18,F322='Drop down lists'!$D$19,F322='Drop down lists'!$D$20,F322='Drop down lists'!$D$21,F322='Drop down lists'!$D$22,F322='Drop down lists'!$D$23),0,1)</f>
        <v>0</v>
      </c>
      <c r="S322" s="382">
        <f>IF(ISNA(VLOOKUP(G322,'Drop down lists'!A:A,1,FALSE)),1,0)</f>
        <v>0</v>
      </c>
      <c r="T322" s="382">
        <f>IF(OR(I322='Drop down lists'!$H$12,I322='Drop down lists'!$H$13,I322='Drop down lists'!$H$14,I322='Drop down lists'!$H$15),0,1)</f>
        <v>0</v>
      </c>
    </row>
    <row r="323" spans="1:20" ht="19.75" customHeight="1">
      <c r="A323" s="14"/>
      <c r="B323" s="14"/>
      <c r="C323" s="14"/>
      <c r="D323" s="14"/>
      <c r="E323" s="16" t="s">
        <v>2289</v>
      </c>
      <c r="F323" s="16" t="s">
        <v>2289</v>
      </c>
      <c r="G323" s="16" t="s">
        <v>4506</v>
      </c>
      <c r="H323" s="14"/>
      <c r="I323" s="16" t="s">
        <v>2289</v>
      </c>
      <c r="J323" s="208"/>
      <c r="K323" s="17"/>
      <c r="P323" s="382">
        <f t="shared" si="4"/>
        <v>0</v>
      </c>
      <c r="Q323" s="382">
        <f>IF(OR(E323='Drop down lists'!$D$3,E323='Drop down lists'!$D$4,E323='Drop down lists'!$D$5,E323='Drop down lists'!$D$6,E323='Drop down lists'!$D$6,E323='Drop down lists'!$D$7,E323='Drop down lists'!$D$8,E323='Drop down lists'!$D$9),0,1)</f>
        <v>0</v>
      </c>
      <c r="R323" s="382">
        <f>IF(OR(F323='Drop down lists'!$D$12,F323='Drop down lists'!$D$13,F323='Drop down lists'!$D$14,F323='Drop down lists'!$D$15,F323='Drop down lists'!$D$16,F323='Drop down lists'!$D$17,F323='Drop down lists'!$D$18,F323='Drop down lists'!$D$19,F323='Drop down lists'!$D$20,F323='Drop down lists'!$D$21,F323='Drop down lists'!$D$22,F323='Drop down lists'!$D$23),0,1)</f>
        <v>0</v>
      </c>
      <c r="S323" s="382">
        <f>IF(ISNA(VLOOKUP(G323,'Drop down lists'!A:A,1,FALSE)),1,0)</f>
        <v>0</v>
      </c>
      <c r="T323" s="382">
        <f>IF(OR(I323='Drop down lists'!$H$12,I323='Drop down lists'!$H$13,I323='Drop down lists'!$H$14,I323='Drop down lists'!$H$15),0,1)</f>
        <v>0</v>
      </c>
    </row>
    <row r="324" spans="1:20" ht="19.75" customHeight="1">
      <c r="A324" s="14"/>
      <c r="B324" s="14"/>
      <c r="C324" s="14"/>
      <c r="D324" s="14"/>
      <c r="E324" s="16" t="s">
        <v>2289</v>
      </c>
      <c r="F324" s="16" t="s">
        <v>2289</v>
      </c>
      <c r="G324" s="16" t="s">
        <v>4506</v>
      </c>
      <c r="H324" s="14"/>
      <c r="I324" s="16" t="s">
        <v>2289</v>
      </c>
      <c r="J324" s="208"/>
      <c r="K324" s="17"/>
      <c r="P324" s="382">
        <f t="shared" si="4"/>
        <v>0</v>
      </c>
      <c r="Q324" s="382">
        <f>IF(OR(E324='Drop down lists'!$D$3,E324='Drop down lists'!$D$4,E324='Drop down lists'!$D$5,E324='Drop down lists'!$D$6,E324='Drop down lists'!$D$6,E324='Drop down lists'!$D$7,E324='Drop down lists'!$D$8,E324='Drop down lists'!$D$9),0,1)</f>
        <v>0</v>
      </c>
      <c r="R324" s="382">
        <f>IF(OR(F324='Drop down lists'!$D$12,F324='Drop down lists'!$D$13,F324='Drop down lists'!$D$14,F324='Drop down lists'!$D$15,F324='Drop down lists'!$D$16,F324='Drop down lists'!$D$17,F324='Drop down lists'!$D$18,F324='Drop down lists'!$D$19,F324='Drop down lists'!$D$20,F324='Drop down lists'!$D$21,F324='Drop down lists'!$D$22,F324='Drop down lists'!$D$23),0,1)</f>
        <v>0</v>
      </c>
      <c r="S324" s="382">
        <f>IF(ISNA(VLOOKUP(G324,'Drop down lists'!A:A,1,FALSE)),1,0)</f>
        <v>0</v>
      </c>
      <c r="T324" s="382">
        <f>IF(OR(I324='Drop down lists'!$H$12,I324='Drop down lists'!$H$13,I324='Drop down lists'!$H$14,I324='Drop down lists'!$H$15),0,1)</f>
        <v>0</v>
      </c>
    </row>
    <row r="325" spans="1:20" ht="19.75" customHeight="1">
      <c r="A325" s="14"/>
      <c r="B325" s="14"/>
      <c r="C325" s="14"/>
      <c r="D325" s="14"/>
      <c r="E325" s="16" t="s">
        <v>2289</v>
      </c>
      <c r="F325" s="16" t="s">
        <v>2289</v>
      </c>
      <c r="G325" s="16" t="s">
        <v>4506</v>
      </c>
      <c r="H325" s="14"/>
      <c r="I325" s="16" t="s">
        <v>2289</v>
      </c>
      <c r="J325" s="208"/>
      <c r="K325" s="17"/>
      <c r="P325" s="382">
        <f t="shared" si="4"/>
        <v>0</v>
      </c>
      <c r="Q325" s="382">
        <f>IF(OR(E325='Drop down lists'!$D$3,E325='Drop down lists'!$D$4,E325='Drop down lists'!$D$5,E325='Drop down lists'!$D$6,E325='Drop down lists'!$D$6,E325='Drop down lists'!$D$7,E325='Drop down lists'!$D$8,E325='Drop down lists'!$D$9),0,1)</f>
        <v>0</v>
      </c>
      <c r="R325" s="382">
        <f>IF(OR(F325='Drop down lists'!$D$12,F325='Drop down lists'!$D$13,F325='Drop down lists'!$D$14,F325='Drop down lists'!$D$15,F325='Drop down lists'!$D$16,F325='Drop down lists'!$D$17,F325='Drop down lists'!$D$18,F325='Drop down lists'!$D$19,F325='Drop down lists'!$D$20,F325='Drop down lists'!$D$21,F325='Drop down lists'!$D$22,F325='Drop down lists'!$D$23),0,1)</f>
        <v>0</v>
      </c>
      <c r="S325" s="382">
        <f>IF(ISNA(VLOOKUP(G325,'Drop down lists'!A:A,1,FALSE)),1,0)</f>
        <v>0</v>
      </c>
      <c r="T325" s="382">
        <f>IF(OR(I325='Drop down lists'!$H$12,I325='Drop down lists'!$H$13,I325='Drop down lists'!$H$14,I325='Drop down lists'!$H$15),0,1)</f>
        <v>0</v>
      </c>
    </row>
    <row r="326" spans="1:20" ht="19.75" customHeight="1">
      <c r="A326" s="14"/>
      <c r="B326" s="14"/>
      <c r="C326" s="14"/>
      <c r="D326" s="14"/>
      <c r="E326" s="16" t="s">
        <v>2289</v>
      </c>
      <c r="F326" s="16" t="s">
        <v>2289</v>
      </c>
      <c r="G326" s="16" t="s">
        <v>4506</v>
      </c>
      <c r="H326" s="14"/>
      <c r="I326" s="16" t="s">
        <v>2289</v>
      </c>
      <c r="J326" s="208"/>
      <c r="K326" s="17"/>
      <c r="P326" s="382">
        <f t="shared" si="4"/>
        <v>0</v>
      </c>
      <c r="Q326" s="382">
        <f>IF(OR(E326='Drop down lists'!$D$3,E326='Drop down lists'!$D$4,E326='Drop down lists'!$D$5,E326='Drop down lists'!$D$6,E326='Drop down lists'!$D$6,E326='Drop down lists'!$D$7,E326='Drop down lists'!$D$8,E326='Drop down lists'!$D$9),0,1)</f>
        <v>0</v>
      </c>
      <c r="R326" s="382">
        <f>IF(OR(F326='Drop down lists'!$D$12,F326='Drop down lists'!$D$13,F326='Drop down lists'!$D$14,F326='Drop down lists'!$D$15,F326='Drop down lists'!$D$16,F326='Drop down lists'!$D$17,F326='Drop down lists'!$D$18,F326='Drop down lists'!$D$19,F326='Drop down lists'!$D$20,F326='Drop down lists'!$D$21,F326='Drop down lists'!$D$22,F326='Drop down lists'!$D$23),0,1)</f>
        <v>0</v>
      </c>
      <c r="S326" s="382">
        <f>IF(ISNA(VLOOKUP(G326,'Drop down lists'!A:A,1,FALSE)),1,0)</f>
        <v>0</v>
      </c>
      <c r="T326" s="382">
        <f>IF(OR(I326='Drop down lists'!$H$12,I326='Drop down lists'!$H$13,I326='Drop down lists'!$H$14,I326='Drop down lists'!$H$15),0,1)</f>
        <v>0</v>
      </c>
    </row>
    <row r="327" spans="1:20" ht="19.75" customHeight="1">
      <c r="A327" s="14"/>
      <c r="B327" s="14"/>
      <c r="C327" s="14"/>
      <c r="D327" s="14"/>
      <c r="E327" s="16" t="s">
        <v>2289</v>
      </c>
      <c r="F327" s="16" t="s">
        <v>2289</v>
      </c>
      <c r="G327" s="16" t="s">
        <v>4506</v>
      </c>
      <c r="H327" s="14"/>
      <c r="I327" s="16" t="s">
        <v>2289</v>
      </c>
      <c r="J327" s="208"/>
      <c r="K327" s="17"/>
      <c r="P327" s="382">
        <f t="shared" si="4"/>
        <v>0</v>
      </c>
      <c r="Q327" s="382">
        <f>IF(OR(E327='Drop down lists'!$D$3,E327='Drop down lists'!$D$4,E327='Drop down lists'!$D$5,E327='Drop down lists'!$D$6,E327='Drop down lists'!$D$6,E327='Drop down lists'!$D$7,E327='Drop down lists'!$D$8,E327='Drop down lists'!$D$9),0,1)</f>
        <v>0</v>
      </c>
      <c r="R327" s="382">
        <f>IF(OR(F327='Drop down lists'!$D$12,F327='Drop down lists'!$D$13,F327='Drop down lists'!$D$14,F327='Drop down lists'!$D$15,F327='Drop down lists'!$D$16,F327='Drop down lists'!$D$17,F327='Drop down lists'!$D$18,F327='Drop down lists'!$D$19,F327='Drop down lists'!$D$20,F327='Drop down lists'!$D$21,F327='Drop down lists'!$D$22,F327='Drop down lists'!$D$23),0,1)</f>
        <v>0</v>
      </c>
      <c r="S327" s="382">
        <f>IF(ISNA(VLOOKUP(G327,'Drop down lists'!A:A,1,FALSE)),1,0)</f>
        <v>0</v>
      </c>
      <c r="T327" s="382">
        <f>IF(OR(I327='Drop down lists'!$H$12,I327='Drop down lists'!$H$13,I327='Drop down lists'!$H$14,I327='Drop down lists'!$H$15),0,1)</f>
        <v>0</v>
      </c>
    </row>
    <row r="328" spans="1:20" ht="19.75" customHeight="1">
      <c r="A328" s="14"/>
      <c r="B328" s="14"/>
      <c r="C328" s="14"/>
      <c r="D328" s="14"/>
      <c r="E328" s="16" t="s">
        <v>2289</v>
      </c>
      <c r="F328" s="16" t="s">
        <v>2289</v>
      </c>
      <c r="G328" s="16" t="s">
        <v>4506</v>
      </c>
      <c r="H328" s="14"/>
      <c r="I328" s="16" t="s">
        <v>2289</v>
      </c>
      <c r="J328" s="208"/>
      <c r="K328" s="17"/>
      <c r="P328" s="382">
        <f t="shared" si="4"/>
        <v>0</v>
      </c>
      <c r="Q328" s="382">
        <f>IF(OR(E328='Drop down lists'!$D$3,E328='Drop down lists'!$D$4,E328='Drop down lists'!$D$5,E328='Drop down lists'!$D$6,E328='Drop down lists'!$D$6,E328='Drop down lists'!$D$7,E328='Drop down lists'!$D$8,E328='Drop down lists'!$D$9),0,1)</f>
        <v>0</v>
      </c>
      <c r="R328" s="382">
        <f>IF(OR(F328='Drop down lists'!$D$12,F328='Drop down lists'!$D$13,F328='Drop down lists'!$D$14,F328='Drop down lists'!$D$15,F328='Drop down lists'!$D$16,F328='Drop down lists'!$D$17,F328='Drop down lists'!$D$18,F328='Drop down lists'!$D$19,F328='Drop down lists'!$D$20,F328='Drop down lists'!$D$21,F328='Drop down lists'!$D$22,F328='Drop down lists'!$D$23),0,1)</f>
        <v>0</v>
      </c>
      <c r="S328" s="382">
        <f>IF(ISNA(VLOOKUP(G328,'Drop down lists'!A:A,1,FALSE)),1,0)</f>
        <v>0</v>
      </c>
      <c r="T328" s="382">
        <f>IF(OR(I328='Drop down lists'!$H$12,I328='Drop down lists'!$H$13,I328='Drop down lists'!$H$14,I328='Drop down lists'!$H$15),0,1)</f>
        <v>0</v>
      </c>
    </row>
    <row r="329" spans="1:20" ht="19.75" customHeight="1">
      <c r="A329" s="14"/>
      <c r="B329" s="14"/>
      <c r="C329" s="14"/>
      <c r="D329" s="14"/>
      <c r="E329" s="16" t="s">
        <v>2289</v>
      </c>
      <c r="F329" s="16" t="s">
        <v>2289</v>
      </c>
      <c r="G329" s="16" t="s">
        <v>4506</v>
      </c>
      <c r="H329" s="14"/>
      <c r="I329" s="16" t="s">
        <v>2289</v>
      </c>
      <c r="J329" s="208"/>
      <c r="K329" s="17"/>
      <c r="P329" s="382">
        <f t="shared" si="4"/>
        <v>0</v>
      </c>
      <c r="Q329" s="382">
        <f>IF(OR(E329='Drop down lists'!$D$3,E329='Drop down lists'!$D$4,E329='Drop down lists'!$D$5,E329='Drop down lists'!$D$6,E329='Drop down lists'!$D$6,E329='Drop down lists'!$D$7,E329='Drop down lists'!$D$8,E329='Drop down lists'!$D$9),0,1)</f>
        <v>0</v>
      </c>
      <c r="R329" s="382">
        <f>IF(OR(F329='Drop down lists'!$D$12,F329='Drop down lists'!$D$13,F329='Drop down lists'!$D$14,F329='Drop down lists'!$D$15,F329='Drop down lists'!$D$16,F329='Drop down lists'!$D$17,F329='Drop down lists'!$D$18,F329='Drop down lists'!$D$19,F329='Drop down lists'!$D$20,F329='Drop down lists'!$D$21,F329='Drop down lists'!$D$22,F329='Drop down lists'!$D$23),0,1)</f>
        <v>0</v>
      </c>
      <c r="S329" s="382">
        <f>IF(ISNA(VLOOKUP(G329,'Drop down lists'!A:A,1,FALSE)),1,0)</f>
        <v>0</v>
      </c>
      <c r="T329" s="382">
        <f>IF(OR(I329='Drop down lists'!$H$12,I329='Drop down lists'!$H$13,I329='Drop down lists'!$H$14,I329='Drop down lists'!$H$15),0,1)</f>
        <v>0</v>
      </c>
    </row>
    <row r="330" spans="1:20" ht="19.75" customHeight="1">
      <c r="A330" s="14"/>
      <c r="B330" s="14"/>
      <c r="C330" s="14"/>
      <c r="D330" s="14"/>
      <c r="E330" s="16" t="s">
        <v>2289</v>
      </c>
      <c r="F330" s="16" t="s">
        <v>2289</v>
      </c>
      <c r="G330" s="16" t="s">
        <v>4506</v>
      </c>
      <c r="H330" s="14"/>
      <c r="I330" s="16" t="s">
        <v>2289</v>
      </c>
      <c r="J330" s="208"/>
      <c r="K330" s="17"/>
      <c r="P330" s="382">
        <f t="shared" si="4"/>
        <v>0</v>
      </c>
      <c r="Q330" s="382">
        <f>IF(OR(E330='Drop down lists'!$D$3,E330='Drop down lists'!$D$4,E330='Drop down lists'!$D$5,E330='Drop down lists'!$D$6,E330='Drop down lists'!$D$6,E330='Drop down lists'!$D$7,E330='Drop down lists'!$D$8,E330='Drop down lists'!$D$9),0,1)</f>
        <v>0</v>
      </c>
      <c r="R330" s="382">
        <f>IF(OR(F330='Drop down lists'!$D$12,F330='Drop down lists'!$D$13,F330='Drop down lists'!$D$14,F330='Drop down lists'!$D$15,F330='Drop down lists'!$D$16,F330='Drop down lists'!$D$17,F330='Drop down lists'!$D$18,F330='Drop down lists'!$D$19,F330='Drop down lists'!$D$20,F330='Drop down lists'!$D$21,F330='Drop down lists'!$D$22,F330='Drop down lists'!$D$23),0,1)</f>
        <v>0</v>
      </c>
      <c r="S330" s="382">
        <f>IF(ISNA(VLOOKUP(G330,'Drop down lists'!A:A,1,FALSE)),1,0)</f>
        <v>0</v>
      </c>
      <c r="T330" s="382">
        <f>IF(OR(I330='Drop down lists'!$H$12,I330='Drop down lists'!$H$13,I330='Drop down lists'!$H$14,I330='Drop down lists'!$H$15),0,1)</f>
        <v>0</v>
      </c>
    </row>
    <row r="331" spans="1:20" ht="19.75" customHeight="1">
      <c r="A331" s="14"/>
      <c r="B331" s="14"/>
      <c r="C331" s="14"/>
      <c r="D331" s="14"/>
      <c r="E331" s="16" t="s">
        <v>2289</v>
      </c>
      <c r="F331" s="16" t="s">
        <v>2289</v>
      </c>
      <c r="G331" s="16" t="s">
        <v>4506</v>
      </c>
      <c r="H331" s="14"/>
      <c r="I331" s="16" t="s">
        <v>2289</v>
      </c>
      <c r="J331" s="208"/>
      <c r="K331" s="17"/>
      <c r="P331" s="382">
        <f t="shared" si="4"/>
        <v>0</v>
      </c>
      <c r="Q331" s="382">
        <f>IF(OR(E331='Drop down lists'!$D$3,E331='Drop down lists'!$D$4,E331='Drop down lists'!$D$5,E331='Drop down lists'!$D$6,E331='Drop down lists'!$D$6,E331='Drop down lists'!$D$7,E331='Drop down lists'!$D$8,E331='Drop down lists'!$D$9),0,1)</f>
        <v>0</v>
      </c>
      <c r="R331" s="382">
        <f>IF(OR(F331='Drop down lists'!$D$12,F331='Drop down lists'!$D$13,F331='Drop down lists'!$D$14,F331='Drop down lists'!$D$15,F331='Drop down lists'!$D$16,F331='Drop down lists'!$D$17,F331='Drop down lists'!$D$18,F331='Drop down lists'!$D$19,F331='Drop down lists'!$D$20,F331='Drop down lists'!$D$21,F331='Drop down lists'!$D$22,F331='Drop down lists'!$D$23),0,1)</f>
        <v>0</v>
      </c>
      <c r="S331" s="382">
        <f>IF(ISNA(VLOOKUP(G331,'Drop down lists'!A:A,1,FALSE)),1,0)</f>
        <v>0</v>
      </c>
      <c r="T331" s="382">
        <f>IF(OR(I331='Drop down lists'!$H$12,I331='Drop down lists'!$H$13,I331='Drop down lists'!$H$14,I331='Drop down lists'!$H$15),0,1)</f>
        <v>0</v>
      </c>
    </row>
    <row r="332" spans="1:20" ht="19.75" customHeight="1">
      <c r="A332" s="14"/>
      <c r="B332" s="14"/>
      <c r="C332" s="14"/>
      <c r="D332" s="14"/>
      <c r="E332" s="16" t="s">
        <v>2289</v>
      </c>
      <c r="F332" s="16" t="s">
        <v>2289</v>
      </c>
      <c r="G332" s="16" t="s">
        <v>4506</v>
      </c>
      <c r="H332" s="14"/>
      <c r="I332" s="16" t="s">
        <v>2289</v>
      </c>
      <c r="J332" s="208"/>
      <c r="K332" s="17"/>
      <c r="P332" s="382">
        <f t="shared" si="4"/>
        <v>0</v>
      </c>
      <c r="Q332" s="382">
        <f>IF(OR(E332='Drop down lists'!$D$3,E332='Drop down lists'!$D$4,E332='Drop down lists'!$D$5,E332='Drop down lists'!$D$6,E332='Drop down lists'!$D$6,E332='Drop down lists'!$D$7,E332='Drop down lists'!$D$8,E332='Drop down lists'!$D$9),0,1)</f>
        <v>0</v>
      </c>
      <c r="R332" s="382">
        <f>IF(OR(F332='Drop down lists'!$D$12,F332='Drop down lists'!$D$13,F332='Drop down lists'!$D$14,F332='Drop down lists'!$D$15,F332='Drop down lists'!$D$16,F332='Drop down lists'!$D$17,F332='Drop down lists'!$D$18,F332='Drop down lists'!$D$19,F332='Drop down lists'!$D$20,F332='Drop down lists'!$D$21,F332='Drop down lists'!$D$22,F332='Drop down lists'!$D$23),0,1)</f>
        <v>0</v>
      </c>
      <c r="S332" s="382">
        <f>IF(ISNA(VLOOKUP(G332,'Drop down lists'!A:A,1,FALSE)),1,0)</f>
        <v>0</v>
      </c>
      <c r="T332" s="382">
        <f>IF(OR(I332='Drop down lists'!$H$12,I332='Drop down lists'!$H$13,I332='Drop down lists'!$H$14,I332='Drop down lists'!$H$15),0,1)</f>
        <v>0</v>
      </c>
    </row>
    <row r="333" spans="1:20" ht="19.75" customHeight="1">
      <c r="A333" s="14"/>
      <c r="B333" s="14"/>
      <c r="C333" s="14"/>
      <c r="D333" s="14"/>
      <c r="E333" s="16" t="s">
        <v>2289</v>
      </c>
      <c r="F333" s="16" t="s">
        <v>2289</v>
      </c>
      <c r="G333" s="16" t="s">
        <v>4506</v>
      </c>
      <c r="H333" s="14"/>
      <c r="I333" s="16" t="s">
        <v>2289</v>
      </c>
      <c r="J333" s="208"/>
      <c r="K333" s="17"/>
      <c r="P333" s="382">
        <f t="shared" ref="P333:P396" si="5">IF(OR(ISNUMBER(J333),ISBLANK(J333)),0,1)</f>
        <v>0</v>
      </c>
      <c r="Q333" s="382">
        <f>IF(OR(E333='Drop down lists'!$D$3,E333='Drop down lists'!$D$4,E333='Drop down lists'!$D$5,E333='Drop down lists'!$D$6,E333='Drop down lists'!$D$6,E333='Drop down lists'!$D$7,E333='Drop down lists'!$D$8,E333='Drop down lists'!$D$9),0,1)</f>
        <v>0</v>
      </c>
      <c r="R333" s="382">
        <f>IF(OR(F333='Drop down lists'!$D$12,F333='Drop down lists'!$D$13,F333='Drop down lists'!$D$14,F333='Drop down lists'!$D$15,F333='Drop down lists'!$D$16,F333='Drop down lists'!$D$17,F333='Drop down lists'!$D$18,F333='Drop down lists'!$D$19,F333='Drop down lists'!$D$20,F333='Drop down lists'!$D$21,F333='Drop down lists'!$D$22,F333='Drop down lists'!$D$23),0,1)</f>
        <v>0</v>
      </c>
      <c r="S333" s="382">
        <f>IF(ISNA(VLOOKUP(G333,'Drop down lists'!A:A,1,FALSE)),1,0)</f>
        <v>0</v>
      </c>
      <c r="T333" s="382">
        <f>IF(OR(I333='Drop down lists'!$H$12,I333='Drop down lists'!$H$13,I333='Drop down lists'!$H$14,I333='Drop down lists'!$H$15),0,1)</f>
        <v>0</v>
      </c>
    </row>
    <row r="334" spans="1:20" ht="19.75" customHeight="1">
      <c r="A334" s="14"/>
      <c r="B334" s="14"/>
      <c r="C334" s="14"/>
      <c r="D334" s="14"/>
      <c r="E334" s="16" t="s">
        <v>2289</v>
      </c>
      <c r="F334" s="16" t="s">
        <v>2289</v>
      </c>
      <c r="G334" s="16" t="s">
        <v>4506</v>
      </c>
      <c r="H334" s="14"/>
      <c r="I334" s="16" t="s">
        <v>2289</v>
      </c>
      <c r="J334" s="208"/>
      <c r="K334" s="17"/>
      <c r="P334" s="382">
        <f t="shared" si="5"/>
        <v>0</v>
      </c>
      <c r="Q334" s="382">
        <f>IF(OR(E334='Drop down lists'!$D$3,E334='Drop down lists'!$D$4,E334='Drop down lists'!$D$5,E334='Drop down lists'!$D$6,E334='Drop down lists'!$D$6,E334='Drop down lists'!$D$7,E334='Drop down lists'!$D$8,E334='Drop down lists'!$D$9),0,1)</f>
        <v>0</v>
      </c>
      <c r="R334" s="382">
        <f>IF(OR(F334='Drop down lists'!$D$12,F334='Drop down lists'!$D$13,F334='Drop down lists'!$D$14,F334='Drop down lists'!$D$15,F334='Drop down lists'!$D$16,F334='Drop down lists'!$D$17,F334='Drop down lists'!$D$18,F334='Drop down lists'!$D$19,F334='Drop down lists'!$D$20,F334='Drop down lists'!$D$21,F334='Drop down lists'!$D$22,F334='Drop down lists'!$D$23),0,1)</f>
        <v>0</v>
      </c>
      <c r="S334" s="382">
        <f>IF(ISNA(VLOOKUP(G334,'Drop down lists'!A:A,1,FALSE)),1,0)</f>
        <v>0</v>
      </c>
      <c r="T334" s="382">
        <f>IF(OR(I334='Drop down lists'!$H$12,I334='Drop down lists'!$H$13,I334='Drop down lists'!$H$14,I334='Drop down lists'!$H$15),0,1)</f>
        <v>0</v>
      </c>
    </row>
    <row r="335" spans="1:20" ht="19.75" customHeight="1">
      <c r="A335" s="14"/>
      <c r="B335" s="14"/>
      <c r="C335" s="14"/>
      <c r="D335" s="14"/>
      <c r="E335" s="16" t="s">
        <v>2289</v>
      </c>
      <c r="F335" s="16" t="s">
        <v>2289</v>
      </c>
      <c r="G335" s="16" t="s">
        <v>4506</v>
      </c>
      <c r="H335" s="14"/>
      <c r="I335" s="16" t="s">
        <v>2289</v>
      </c>
      <c r="J335" s="208"/>
      <c r="K335" s="17"/>
      <c r="P335" s="382">
        <f t="shared" si="5"/>
        <v>0</v>
      </c>
      <c r="Q335" s="382">
        <f>IF(OR(E335='Drop down lists'!$D$3,E335='Drop down lists'!$D$4,E335='Drop down lists'!$D$5,E335='Drop down lists'!$D$6,E335='Drop down lists'!$D$6,E335='Drop down lists'!$D$7,E335='Drop down lists'!$D$8,E335='Drop down lists'!$D$9),0,1)</f>
        <v>0</v>
      </c>
      <c r="R335" s="382">
        <f>IF(OR(F335='Drop down lists'!$D$12,F335='Drop down lists'!$D$13,F335='Drop down lists'!$D$14,F335='Drop down lists'!$D$15,F335='Drop down lists'!$D$16,F335='Drop down lists'!$D$17,F335='Drop down lists'!$D$18,F335='Drop down lists'!$D$19,F335='Drop down lists'!$D$20,F335='Drop down lists'!$D$21,F335='Drop down lists'!$D$22,F335='Drop down lists'!$D$23),0,1)</f>
        <v>0</v>
      </c>
      <c r="S335" s="382">
        <f>IF(ISNA(VLOOKUP(G335,'Drop down lists'!A:A,1,FALSE)),1,0)</f>
        <v>0</v>
      </c>
      <c r="T335" s="382">
        <f>IF(OR(I335='Drop down lists'!$H$12,I335='Drop down lists'!$H$13,I335='Drop down lists'!$H$14,I335='Drop down lists'!$H$15),0,1)</f>
        <v>0</v>
      </c>
    </row>
    <row r="336" spans="1:20" ht="19.75" customHeight="1">
      <c r="A336" s="14"/>
      <c r="B336" s="14"/>
      <c r="C336" s="14"/>
      <c r="D336" s="14"/>
      <c r="E336" s="16" t="s">
        <v>2289</v>
      </c>
      <c r="F336" s="16" t="s">
        <v>2289</v>
      </c>
      <c r="G336" s="16" t="s">
        <v>4506</v>
      </c>
      <c r="H336" s="14"/>
      <c r="I336" s="16" t="s">
        <v>2289</v>
      </c>
      <c r="J336" s="208"/>
      <c r="K336" s="17"/>
      <c r="P336" s="382">
        <f t="shared" si="5"/>
        <v>0</v>
      </c>
      <c r="Q336" s="382">
        <f>IF(OR(E336='Drop down lists'!$D$3,E336='Drop down lists'!$D$4,E336='Drop down lists'!$D$5,E336='Drop down lists'!$D$6,E336='Drop down lists'!$D$6,E336='Drop down lists'!$D$7,E336='Drop down lists'!$D$8,E336='Drop down lists'!$D$9),0,1)</f>
        <v>0</v>
      </c>
      <c r="R336" s="382">
        <f>IF(OR(F336='Drop down lists'!$D$12,F336='Drop down lists'!$D$13,F336='Drop down lists'!$D$14,F336='Drop down lists'!$D$15,F336='Drop down lists'!$D$16,F336='Drop down lists'!$D$17,F336='Drop down lists'!$D$18,F336='Drop down lists'!$D$19,F336='Drop down lists'!$D$20,F336='Drop down lists'!$D$21,F336='Drop down lists'!$D$22,F336='Drop down lists'!$D$23),0,1)</f>
        <v>0</v>
      </c>
      <c r="S336" s="382">
        <f>IF(ISNA(VLOOKUP(G336,'Drop down lists'!A:A,1,FALSE)),1,0)</f>
        <v>0</v>
      </c>
      <c r="T336" s="382">
        <f>IF(OR(I336='Drop down lists'!$H$12,I336='Drop down lists'!$H$13,I336='Drop down lists'!$H$14,I336='Drop down lists'!$H$15),0,1)</f>
        <v>0</v>
      </c>
    </row>
    <row r="337" spans="1:20" ht="19.75" customHeight="1">
      <c r="A337" s="14"/>
      <c r="B337" s="14"/>
      <c r="C337" s="14"/>
      <c r="D337" s="14"/>
      <c r="E337" s="16" t="s">
        <v>2289</v>
      </c>
      <c r="F337" s="16" t="s">
        <v>2289</v>
      </c>
      <c r="G337" s="16" t="s">
        <v>4506</v>
      </c>
      <c r="H337" s="14"/>
      <c r="I337" s="16" t="s">
        <v>2289</v>
      </c>
      <c r="J337" s="208"/>
      <c r="K337" s="17"/>
      <c r="P337" s="382">
        <f t="shared" si="5"/>
        <v>0</v>
      </c>
      <c r="Q337" s="382">
        <f>IF(OR(E337='Drop down lists'!$D$3,E337='Drop down lists'!$D$4,E337='Drop down lists'!$D$5,E337='Drop down lists'!$D$6,E337='Drop down lists'!$D$6,E337='Drop down lists'!$D$7,E337='Drop down lists'!$D$8,E337='Drop down lists'!$D$9),0,1)</f>
        <v>0</v>
      </c>
      <c r="R337" s="382">
        <f>IF(OR(F337='Drop down lists'!$D$12,F337='Drop down lists'!$D$13,F337='Drop down lists'!$D$14,F337='Drop down lists'!$D$15,F337='Drop down lists'!$D$16,F337='Drop down lists'!$D$17,F337='Drop down lists'!$D$18,F337='Drop down lists'!$D$19,F337='Drop down lists'!$D$20,F337='Drop down lists'!$D$21,F337='Drop down lists'!$D$22,F337='Drop down lists'!$D$23),0,1)</f>
        <v>0</v>
      </c>
      <c r="S337" s="382">
        <f>IF(ISNA(VLOOKUP(G337,'Drop down lists'!A:A,1,FALSE)),1,0)</f>
        <v>0</v>
      </c>
      <c r="T337" s="382">
        <f>IF(OR(I337='Drop down lists'!$H$12,I337='Drop down lists'!$H$13,I337='Drop down lists'!$H$14,I337='Drop down lists'!$H$15),0,1)</f>
        <v>0</v>
      </c>
    </row>
    <row r="338" spans="1:20" ht="19.75" customHeight="1">
      <c r="A338" s="14"/>
      <c r="B338" s="14"/>
      <c r="C338" s="14"/>
      <c r="D338" s="14"/>
      <c r="E338" s="16" t="s">
        <v>2289</v>
      </c>
      <c r="F338" s="16" t="s">
        <v>2289</v>
      </c>
      <c r="G338" s="16" t="s">
        <v>4506</v>
      </c>
      <c r="H338" s="14"/>
      <c r="I338" s="16" t="s">
        <v>2289</v>
      </c>
      <c r="J338" s="208"/>
      <c r="K338" s="17"/>
      <c r="P338" s="382">
        <f t="shared" si="5"/>
        <v>0</v>
      </c>
      <c r="Q338" s="382">
        <f>IF(OR(E338='Drop down lists'!$D$3,E338='Drop down lists'!$D$4,E338='Drop down lists'!$D$5,E338='Drop down lists'!$D$6,E338='Drop down lists'!$D$6,E338='Drop down lists'!$D$7,E338='Drop down lists'!$D$8,E338='Drop down lists'!$D$9),0,1)</f>
        <v>0</v>
      </c>
      <c r="R338" s="382">
        <f>IF(OR(F338='Drop down lists'!$D$12,F338='Drop down lists'!$D$13,F338='Drop down lists'!$D$14,F338='Drop down lists'!$D$15,F338='Drop down lists'!$D$16,F338='Drop down lists'!$D$17,F338='Drop down lists'!$D$18,F338='Drop down lists'!$D$19,F338='Drop down lists'!$D$20,F338='Drop down lists'!$D$21,F338='Drop down lists'!$D$22,F338='Drop down lists'!$D$23),0,1)</f>
        <v>0</v>
      </c>
      <c r="S338" s="382">
        <f>IF(ISNA(VLOOKUP(G338,'Drop down lists'!A:A,1,FALSE)),1,0)</f>
        <v>0</v>
      </c>
      <c r="T338" s="382">
        <f>IF(OR(I338='Drop down lists'!$H$12,I338='Drop down lists'!$H$13,I338='Drop down lists'!$H$14,I338='Drop down lists'!$H$15),0,1)</f>
        <v>0</v>
      </c>
    </row>
    <row r="339" spans="1:20" ht="19.75" customHeight="1">
      <c r="A339" s="14"/>
      <c r="B339" s="14"/>
      <c r="C339" s="14"/>
      <c r="D339" s="14"/>
      <c r="E339" s="16" t="s">
        <v>2289</v>
      </c>
      <c r="F339" s="16" t="s">
        <v>2289</v>
      </c>
      <c r="G339" s="16" t="s">
        <v>4506</v>
      </c>
      <c r="H339" s="14"/>
      <c r="I339" s="16" t="s">
        <v>2289</v>
      </c>
      <c r="J339" s="208"/>
      <c r="K339" s="17"/>
      <c r="P339" s="382">
        <f t="shared" si="5"/>
        <v>0</v>
      </c>
      <c r="Q339" s="382">
        <f>IF(OR(E339='Drop down lists'!$D$3,E339='Drop down lists'!$D$4,E339='Drop down lists'!$D$5,E339='Drop down lists'!$D$6,E339='Drop down lists'!$D$6,E339='Drop down lists'!$D$7,E339='Drop down lists'!$D$8,E339='Drop down lists'!$D$9),0,1)</f>
        <v>0</v>
      </c>
      <c r="R339" s="382">
        <f>IF(OR(F339='Drop down lists'!$D$12,F339='Drop down lists'!$D$13,F339='Drop down lists'!$D$14,F339='Drop down lists'!$D$15,F339='Drop down lists'!$D$16,F339='Drop down lists'!$D$17,F339='Drop down lists'!$D$18,F339='Drop down lists'!$D$19,F339='Drop down lists'!$D$20,F339='Drop down lists'!$D$21,F339='Drop down lists'!$D$22,F339='Drop down lists'!$D$23),0,1)</f>
        <v>0</v>
      </c>
      <c r="S339" s="382">
        <f>IF(ISNA(VLOOKUP(G339,'Drop down lists'!A:A,1,FALSE)),1,0)</f>
        <v>0</v>
      </c>
      <c r="T339" s="382">
        <f>IF(OR(I339='Drop down lists'!$H$12,I339='Drop down lists'!$H$13,I339='Drop down lists'!$H$14,I339='Drop down lists'!$H$15),0,1)</f>
        <v>0</v>
      </c>
    </row>
    <row r="340" spans="1:20" ht="19.75" customHeight="1">
      <c r="A340" s="14"/>
      <c r="B340" s="14"/>
      <c r="C340" s="14"/>
      <c r="D340" s="14"/>
      <c r="E340" s="16" t="s">
        <v>2289</v>
      </c>
      <c r="F340" s="16" t="s">
        <v>2289</v>
      </c>
      <c r="G340" s="16" t="s">
        <v>4506</v>
      </c>
      <c r="H340" s="14"/>
      <c r="I340" s="16" t="s">
        <v>2289</v>
      </c>
      <c r="J340" s="208"/>
      <c r="K340" s="17"/>
      <c r="P340" s="382">
        <f t="shared" si="5"/>
        <v>0</v>
      </c>
      <c r="Q340" s="382">
        <f>IF(OR(E340='Drop down lists'!$D$3,E340='Drop down lists'!$D$4,E340='Drop down lists'!$D$5,E340='Drop down lists'!$D$6,E340='Drop down lists'!$D$6,E340='Drop down lists'!$D$7,E340='Drop down lists'!$D$8,E340='Drop down lists'!$D$9),0,1)</f>
        <v>0</v>
      </c>
      <c r="R340" s="382">
        <f>IF(OR(F340='Drop down lists'!$D$12,F340='Drop down lists'!$D$13,F340='Drop down lists'!$D$14,F340='Drop down lists'!$D$15,F340='Drop down lists'!$D$16,F340='Drop down lists'!$D$17,F340='Drop down lists'!$D$18,F340='Drop down lists'!$D$19,F340='Drop down lists'!$D$20,F340='Drop down lists'!$D$21,F340='Drop down lists'!$D$22,F340='Drop down lists'!$D$23),0,1)</f>
        <v>0</v>
      </c>
      <c r="S340" s="382">
        <f>IF(ISNA(VLOOKUP(G340,'Drop down lists'!A:A,1,FALSE)),1,0)</f>
        <v>0</v>
      </c>
      <c r="T340" s="382">
        <f>IF(OR(I340='Drop down lists'!$H$12,I340='Drop down lists'!$H$13,I340='Drop down lists'!$H$14,I340='Drop down lists'!$H$15),0,1)</f>
        <v>0</v>
      </c>
    </row>
    <row r="341" spans="1:20" ht="19.75" customHeight="1">
      <c r="A341" s="14"/>
      <c r="B341" s="14"/>
      <c r="C341" s="14"/>
      <c r="D341" s="14"/>
      <c r="E341" s="16" t="s">
        <v>2289</v>
      </c>
      <c r="F341" s="16" t="s">
        <v>2289</v>
      </c>
      <c r="G341" s="16" t="s">
        <v>4506</v>
      </c>
      <c r="H341" s="14"/>
      <c r="I341" s="16" t="s">
        <v>2289</v>
      </c>
      <c r="J341" s="208"/>
      <c r="K341" s="17"/>
      <c r="P341" s="382">
        <f t="shared" si="5"/>
        <v>0</v>
      </c>
      <c r="Q341" s="382">
        <f>IF(OR(E341='Drop down lists'!$D$3,E341='Drop down lists'!$D$4,E341='Drop down lists'!$D$5,E341='Drop down lists'!$D$6,E341='Drop down lists'!$D$6,E341='Drop down lists'!$D$7,E341='Drop down lists'!$D$8,E341='Drop down lists'!$D$9),0,1)</f>
        <v>0</v>
      </c>
      <c r="R341" s="382">
        <f>IF(OR(F341='Drop down lists'!$D$12,F341='Drop down lists'!$D$13,F341='Drop down lists'!$D$14,F341='Drop down lists'!$D$15,F341='Drop down lists'!$D$16,F341='Drop down lists'!$D$17,F341='Drop down lists'!$D$18,F341='Drop down lists'!$D$19,F341='Drop down lists'!$D$20,F341='Drop down lists'!$D$21,F341='Drop down lists'!$D$22,F341='Drop down lists'!$D$23),0,1)</f>
        <v>0</v>
      </c>
      <c r="S341" s="382">
        <f>IF(ISNA(VLOOKUP(G341,'Drop down lists'!A:A,1,FALSE)),1,0)</f>
        <v>0</v>
      </c>
      <c r="T341" s="382">
        <f>IF(OR(I341='Drop down lists'!$H$12,I341='Drop down lists'!$H$13,I341='Drop down lists'!$H$14,I341='Drop down lists'!$H$15),0,1)</f>
        <v>0</v>
      </c>
    </row>
    <row r="342" spans="1:20" ht="19.75" customHeight="1">
      <c r="A342" s="14"/>
      <c r="B342" s="14"/>
      <c r="C342" s="14"/>
      <c r="D342" s="14"/>
      <c r="E342" s="16" t="s">
        <v>2289</v>
      </c>
      <c r="F342" s="16" t="s">
        <v>2289</v>
      </c>
      <c r="G342" s="16" t="s">
        <v>4506</v>
      </c>
      <c r="H342" s="14"/>
      <c r="I342" s="16" t="s">
        <v>2289</v>
      </c>
      <c r="J342" s="208"/>
      <c r="K342" s="17"/>
      <c r="P342" s="382">
        <f t="shared" si="5"/>
        <v>0</v>
      </c>
      <c r="Q342" s="382">
        <f>IF(OR(E342='Drop down lists'!$D$3,E342='Drop down lists'!$D$4,E342='Drop down lists'!$D$5,E342='Drop down lists'!$D$6,E342='Drop down lists'!$D$6,E342='Drop down lists'!$D$7,E342='Drop down lists'!$D$8,E342='Drop down lists'!$D$9),0,1)</f>
        <v>0</v>
      </c>
      <c r="R342" s="382">
        <f>IF(OR(F342='Drop down lists'!$D$12,F342='Drop down lists'!$D$13,F342='Drop down lists'!$D$14,F342='Drop down lists'!$D$15,F342='Drop down lists'!$D$16,F342='Drop down lists'!$D$17,F342='Drop down lists'!$D$18,F342='Drop down lists'!$D$19,F342='Drop down lists'!$D$20,F342='Drop down lists'!$D$21,F342='Drop down lists'!$D$22,F342='Drop down lists'!$D$23),0,1)</f>
        <v>0</v>
      </c>
      <c r="S342" s="382">
        <f>IF(ISNA(VLOOKUP(G342,'Drop down lists'!A:A,1,FALSE)),1,0)</f>
        <v>0</v>
      </c>
      <c r="T342" s="382">
        <f>IF(OR(I342='Drop down lists'!$H$12,I342='Drop down lists'!$H$13,I342='Drop down lists'!$H$14,I342='Drop down lists'!$H$15),0,1)</f>
        <v>0</v>
      </c>
    </row>
    <row r="343" spans="1:20" ht="19.75" customHeight="1">
      <c r="A343" s="14"/>
      <c r="B343" s="14"/>
      <c r="C343" s="14"/>
      <c r="D343" s="14"/>
      <c r="E343" s="16" t="s">
        <v>2289</v>
      </c>
      <c r="F343" s="16" t="s">
        <v>2289</v>
      </c>
      <c r="G343" s="16" t="s">
        <v>4506</v>
      </c>
      <c r="H343" s="14"/>
      <c r="I343" s="16" t="s">
        <v>2289</v>
      </c>
      <c r="J343" s="208"/>
      <c r="K343" s="17"/>
      <c r="P343" s="382">
        <f t="shared" si="5"/>
        <v>0</v>
      </c>
      <c r="Q343" s="382">
        <f>IF(OR(E343='Drop down lists'!$D$3,E343='Drop down lists'!$D$4,E343='Drop down lists'!$D$5,E343='Drop down lists'!$D$6,E343='Drop down lists'!$D$6,E343='Drop down lists'!$D$7,E343='Drop down lists'!$D$8,E343='Drop down lists'!$D$9),0,1)</f>
        <v>0</v>
      </c>
      <c r="R343" s="382">
        <f>IF(OR(F343='Drop down lists'!$D$12,F343='Drop down lists'!$D$13,F343='Drop down lists'!$D$14,F343='Drop down lists'!$D$15,F343='Drop down lists'!$D$16,F343='Drop down lists'!$D$17,F343='Drop down lists'!$D$18,F343='Drop down lists'!$D$19,F343='Drop down lists'!$D$20,F343='Drop down lists'!$D$21,F343='Drop down lists'!$D$22,F343='Drop down lists'!$D$23),0,1)</f>
        <v>0</v>
      </c>
      <c r="S343" s="382">
        <f>IF(ISNA(VLOOKUP(G343,'Drop down lists'!A:A,1,FALSE)),1,0)</f>
        <v>0</v>
      </c>
      <c r="T343" s="382">
        <f>IF(OR(I343='Drop down lists'!$H$12,I343='Drop down lists'!$H$13,I343='Drop down lists'!$H$14,I343='Drop down lists'!$H$15),0,1)</f>
        <v>0</v>
      </c>
    </row>
    <row r="344" spans="1:20" ht="19.75" customHeight="1">
      <c r="A344" s="14"/>
      <c r="B344" s="14"/>
      <c r="C344" s="14"/>
      <c r="D344" s="14"/>
      <c r="E344" s="16" t="s">
        <v>2289</v>
      </c>
      <c r="F344" s="16" t="s">
        <v>2289</v>
      </c>
      <c r="G344" s="16" t="s">
        <v>4506</v>
      </c>
      <c r="H344" s="14"/>
      <c r="I344" s="16" t="s">
        <v>2289</v>
      </c>
      <c r="J344" s="208"/>
      <c r="K344" s="17"/>
      <c r="P344" s="382">
        <f t="shared" si="5"/>
        <v>0</v>
      </c>
      <c r="Q344" s="382">
        <f>IF(OR(E344='Drop down lists'!$D$3,E344='Drop down lists'!$D$4,E344='Drop down lists'!$D$5,E344='Drop down lists'!$D$6,E344='Drop down lists'!$D$6,E344='Drop down lists'!$D$7,E344='Drop down lists'!$D$8,E344='Drop down lists'!$D$9),0,1)</f>
        <v>0</v>
      </c>
      <c r="R344" s="382">
        <f>IF(OR(F344='Drop down lists'!$D$12,F344='Drop down lists'!$D$13,F344='Drop down lists'!$D$14,F344='Drop down lists'!$D$15,F344='Drop down lists'!$D$16,F344='Drop down lists'!$D$17,F344='Drop down lists'!$D$18,F344='Drop down lists'!$D$19,F344='Drop down lists'!$D$20,F344='Drop down lists'!$D$21,F344='Drop down lists'!$D$22,F344='Drop down lists'!$D$23),0,1)</f>
        <v>0</v>
      </c>
      <c r="S344" s="382">
        <f>IF(ISNA(VLOOKUP(G344,'Drop down lists'!A:A,1,FALSE)),1,0)</f>
        <v>0</v>
      </c>
      <c r="T344" s="382">
        <f>IF(OR(I344='Drop down lists'!$H$12,I344='Drop down lists'!$H$13,I344='Drop down lists'!$H$14,I344='Drop down lists'!$H$15),0,1)</f>
        <v>0</v>
      </c>
    </row>
    <row r="345" spans="1:20" ht="19.75" customHeight="1">
      <c r="A345" s="14"/>
      <c r="B345" s="14"/>
      <c r="C345" s="14"/>
      <c r="D345" s="14"/>
      <c r="E345" s="16" t="s">
        <v>2289</v>
      </c>
      <c r="F345" s="16" t="s">
        <v>2289</v>
      </c>
      <c r="G345" s="16" t="s">
        <v>4506</v>
      </c>
      <c r="H345" s="14"/>
      <c r="I345" s="16" t="s">
        <v>2289</v>
      </c>
      <c r="J345" s="208"/>
      <c r="K345" s="17"/>
      <c r="P345" s="382">
        <f t="shared" si="5"/>
        <v>0</v>
      </c>
      <c r="Q345" s="382">
        <f>IF(OR(E345='Drop down lists'!$D$3,E345='Drop down lists'!$D$4,E345='Drop down lists'!$D$5,E345='Drop down lists'!$D$6,E345='Drop down lists'!$D$6,E345='Drop down lists'!$D$7,E345='Drop down lists'!$D$8,E345='Drop down lists'!$D$9),0,1)</f>
        <v>0</v>
      </c>
      <c r="R345" s="382">
        <f>IF(OR(F345='Drop down lists'!$D$12,F345='Drop down lists'!$D$13,F345='Drop down lists'!$D$14,F345='Drop down lists'!$D$15,F345='Drop down lists'!$D$16,F345='Drop down lists'!$D$17,F345='Drop down lists'!$D$18,F345='Drop down lists'!$D$19,F345='Drop down lists'!$D$20,F345='Drop down lists'!$D$21,F345='Drop down lists'!$D$22,F345='Drop down lists'!$D$23),0,1)</f>
        <v>0</v>
      </c>
      <c r="S345" s="382">
        <f>IF(ISNA(VLOOKUP(G345,'Drop down lists'!A:A,1,FALSE)),1,0)</f>
        <v>0</v>
      </c>
      <c r="T345" s="382">
        <f>IF(OR(I345='Drop down lists'!$H$12,I345='Drop down lists'!$H$13,I345='Drop down lists'!$H$14,I345='Drop down lists'!$H$15),0,1)</f>
        <v>0</v>
      </c>
    </row>
    <row r="346" spans="1:20" ht="19.75" customHeight="1">
      <c r="A346" s="14"/>
      <c r="B346" s="14"/>
      <c r="C346" s="14"/>
      <c r="D346" s="14"/>
      <c r="E346" s="16" t="s">
        <v>2289</v>
      </c>
      <c r="F346" s="16" t="s">
        <v>2289</v>
      </c>
      <c r="G346" s="16" t="s">
        <v>4506</v>
      </c>
      <c r="H346" s="14"/>
      <c r="I346" s="16" t="s">
        <v>2289</v>
      </c>
      <c r="J346" s="208"/>
      <c r="K346" s="17"/>
      <c r="P346" s="382">
        <f t="shared" si="5"/>
        <v>0</v>
      </c>
      <c r="Q346" s="382">
        <f>IF(OR(E346='Drop down lists'!$D$3,E346='Drop down lists'!$D$4,E346='Drop down lists'!$D$5,E346='Drop down lists'!$D$6,E346='Drop down lists'!$D$6,E346='Drop down lists'!$D$7,E346='Drop down lists'!$D$8,E346='Drop down lists'!$D$9),0,1)</f>
        <v>0</v>
      </c>
      <c r="R346" s="382">
        <f>IF(OR(F346='Drop down lists'!$D$12,F346='Drop down lists'!$D$13,F346='Drop down lists'!$D$14,F346='Drop down lists'!$D$15,F346='Drop down lists'!$D$16,F346='Drop down lists'!$D$17,F346='Drop down lists'!$D$18,F346='Drop down lists'!$D$19,F346='Drop down lists'!$D$20,F346='Drop down lists'!$D$21,F346='Drop down lists'!$D$22,F346='Drop down lists'!$D$23),0,1)</f>
        <v>0</v>
      </c>
      <c r="S346" s="382">
        <f>IF(ISNA(VLOOKUP(G346,'Drop down lists'!A:A,1,FALSE)),1,0)</f>
        <v>0</v>
      </c>
      <c r="T346" s="382">
        <f>IF(OR(I346='Drop down lists'!$H$12,I346='Drop down lists'!$H$13,I346='Drop down lists'!$H$14,I346='Drop down lists'!$H$15),0,1)</f>
        <v>0</v>
      </c>
    </row>
    <row r="347" spans="1:20" ht="19.75" customHeight="1">
      <c r="A347" s="14"/>
      <c r="B347" s="14"/>
      <c r="C347" s="14"/>
      <c r="D347" s="14"/>
      <c r="E347" s="16" t="s">
        <v>2289</v>
      </c>
      <c r="F347" s="16" t="s">
        <v>2289</v>
      </c>
      <c r="G347" s="16" t="s">
        <v>4506</v>
      </c>
      <c r="H347" s="14"/>
      <c r="I347" s="16" t="s">
        <v>2289</v>
      </c>
      <c r="J347" s="208"/>
      <c r="K347" s="17"/>
      <c r="P347" s="382">
        <f t="shared" si="5"/>
        <v>0</v>
      </c>
      <c r="Q347" s="382">
        <f>IF(OR(E347='Drop down lists'!$D$3,E347='Drop down lists'!$D$4,E347='Drop down lists'!$D$5,E347='Drop down lists'!$D$6,E347='Drop down lists'!$D$6,E347='Drop down lists'!$D$7,E347='Drop down lists'!$D$8,E347='Drop down lists'!$D$9),0,1)</f>
        <v>0</v>
      </c>
      <c r="R347" s="382">
        <f>IF(OR(F347='Drop down lists'!$D$12,F347='Drop down lists'!$D$13,F347='Drop down lists'!$D$14,F347='Drop down lists'!$D$15,F347='Drop down lists'!$D$16,F347='Drop down lists'!$D$17,F347='Drop down lists'!$D$18,F347='Drop down lists'!$D$19,F347='Drop down lists'!$D$20,F347='Drop down lists'!$D$21,F347='Drop down lists'!$D$22,F347='Drop down lists'!$D$23),0,1)</f>
        <v>0</v>
      </c>
      <c r="S347" s="382">
        <f>IF(ISNA(VLOOKUP(G347,'Drop down lists'!A:A,1,FALSE)),1,0)</f>
        <v>0</v>
      </c>
      <c r="T347" s="382">
        <f>IF(OR(I347='Drop down lists'!$H$12,I347='Drop down lists'!$H$13,I347='Drop down lists'!$H$14,I347='Drop down lists'!$H$15),0,1)</f>
        <v>0</v>
      </c>
    </row>
    <row r="348" spans="1:20" ht="19.75" customHeight="1">
      <c r="A348" s="14"/>
      <c r="B348" s="14"/>
      <c r="C348" s="14"/>
      <c r="D348" s="14"/>
      <c r="E348" s="16" t="s">
        <v>2289</v>
      </c>
      <c r="F348" s="16" t="s">
        <v>2289</v>
      </c>
      <c r="G348" s="16" t="s">
        <v>4506</v>
      </c>
      <c r="H348" s="14"/>
      <c r="I348" s="16" t="s">
        <v>2289</v>
      </c>
      <c r="J348" s="208"/>
      <c r="K348" s="17"/>
      <c r="P348" s="382">
        <f t="shared" si="5"/>
        <v>0</v>
      </c>
      <c r="Q348" s="382">
        <f>IF(OR(E348='Drop down lists'!$D$3,E348='Drop down lists'!$D$4,E348='Drop down lists'!$D$5,E348='Drop down lists'!$D$6,E348='Drop down lists'!$D$6,E348='Drop down lists'!$D$7,E348='Drop down lists'!$D$8,E348='Drop down lists'!$D$9),0,1)</f>
        <v>0</v>
      </c>
      <c r="R348" s="382">
        <f>IF(OR(F348='Drop down lists'!$D$12,F348='Drop down lists'!$D$13,F348='Drop down lists'!$D$14,F348='Drop down lists'!$D$15,F348='Drop down lists'!$D$16,F348='Drop down lists'!$D$17,F348='Drop down lists'!$D$18,F348='Drop down lists'!$D$19,F348='Drop down lists'!$D$20,F348='Drop down lists'!$D$21,F348='Drop down lists'!$D$22,F348='Drop down lists'!$D$23),0,1)</f>
        <v>0</v>
      </c>
      <c r="S348" s="382">
        <f>IF(ISNA(VLOOKUP(G348,'Drop down lists'!A:A,1,FALSE)),1,0)</f>
        <v>0</v>
      </c>
      <c r="T348" s="382">
        <f>IF(OR(I348='Drop down lists'!$H$12,I348='Drop down lists'!$H$13,I348='Drop down lists'!$H$14,I348='Drop down lists'!$H$15),0,1)</f>
        <v>0</v>
      </c>
    </row>
    <row r="349" spans="1:20" ht="19.75" customHeight="1">
      <c r="A349" s="14"/>
      <c r="B349" s="14"/>
      <c r="C349" s="14"/>
      <c r="D349" s="14"/>
      <c r="E349" s="16" t="s">
        <v>2289</v>
      </c>
      <c r="F349" s="16" t="s">
        <v>2289</v>
      </c>
      <c r="G349" s="16" t="s">
        <v>4506</v>
      </c>
      <c r="H349" s="14"/>
      <c r="I349" s="16" t="s">
        <v>2289</v>
      </c>
      <c r="J349" s="208"/>
      <c r="K349" s="17"/>
      <c r="P349" s="382">
        <f t="shared" si="5"/>
        <v>0</v>
      </c>
      <c r="Q349" s="382">
        <f>IF(OR(E349='Drop down lists'!$D$3,E349='Drop down lists'!$D$4,E349='Drop down lists'!$D$5,E349='Drop down lists'!$D$6,E349='Drop down lists'!$D$6,E349='Drop down lists'!$D$7,E349='Drop down lists'!$D$8,E349='Drop down lists'!$D$9),0,1)</f>
        <v>0</v>
      </c>
      <c r="R349" s="382">
        <f>IF(OR(F349='Drop down lists'!$D$12,F349='Drop down lists'!$D$13,F349='Drop down lists'!$D$14,F349='Drop down lists'!$D$15,F349='Drop down lists'!$D$16,F349='Drop down lists'!$D$17,F349='Drop down lists'!$D$18,F349='Drop down lists'!$D$19,F349='Drop down lists'!$D$20,F349='Drop down lists'!$D$21,F349='Drop down lists'!$D$22,F349='Drop down lists'!$D$23),0,1)</f>
        <v>0</v>
      </c>
      <c r="S349" s="382">
        <f>IF(ISNA(VLOOKUP(G349,'Drop down lists'!A:A,1,FALSE)),1,0)</f>
        <v>0</v>
      </c>
      <c r="T349" s="382">
        <f>IF(OR(I349='Drop down lists'!$H$12,I349='Drop down lists'!$H$13,I349='Drop down lists'!$H$14,I349='Drop down lists'!$H$15),0,1)</f>
        <v>0</v>
      </c>
    </row>
    <row r="350" spans="1:20" ht="19.75" customHeight="1">
      <c r="A350" s="14"/>
      <c r="B350" s="14"/>
      <c r="C350" s="14"/>
      <c r="D350" s="14"/>
      <c r="E350" s="16" t="s">
        <v>2289</v>
      </c>
      <c r="F350" s="16" t="s">
        <v>2289</v>
      </c>
      <c r="G350" s="16" t="s">
        <v>4506</v>
      </c>
      <c r="H350" s="14"/>
      <c r="I350" s="16" t="s">
        <v>2289</v>
      </c>
      <c r="J350" s="208"/>
      <c r="K350" s="17"/>
      <c r="P350" s="382">
        <f t="shared" si="5"/>
        <v>0</v>
      </c>
      <c r="Q350" s="382">
        <f>IF(OR(E350='Drop down lists'!$D$3,E350='Drop down lists'!$D$4,E350='Drop down lists'!$D$5,E350='Drop down lists'!$D$6,E350='Drop down lists'!$D$6,E350='Drop down lists'!$D$7,E350='Drop down lists'!$D$8,E350='Drop down lists'!$D$9),0,1)</f>
        <v>0</v>
      </c>
      <c r="R350" s="382">
        <f>IF(OR(F350='Drop down lists'!$D$12,F350='Drop down lists'!$D$13,F350='Drop down lists'!$D$14,F350='Drop down lists'!$D$15,F350='Drop down lists'!$D$16,F350='Drop down lists'!$D$17,F350='Drop down lists'!$D$18,F350='Drop down lists'!$D$19,F350='Drop down lists'!$D$20,F350='Drop down lists'!$D$21,F350='Drop down lists'!$D$22,F350='Drop down lists'!$D$23),0,1)</f>
        <v>0</v>
      </c>
      <c r="S350" s="382">
        <f>IF(ISNA(VLOOKUP(G350,'Drop down lists'!A:A,1,FALSE)),1,0)</f>
        <v>0</v>
      </c>
      <c r="T350" s="382">
        <f>IF(OR(I350='Drop down lists'!$H$12,I350='Drop down lists'!$H$13,I350='Drop down lists'!$H$14,I350='Drop down lists'!$H$15),0,1)</f>
        <v>0</v>
      </c>
    </row>
    <row r="351" spans="1:20" ht="19.75" customHeight="1">
      <c r="A351" s="14"/>
      <c r="B351" s="14"/>
      <c r="C351" s="14"/>
      <c r="D351" s="14"/>
      <c r="E351" s="16" t="s">
        <v>2289</v>
      </c>
      <c r="F351" s="16" t="s">
        <v>2289</v>
      </c>
      <c r="G351" s="16" t="s">
        <v>4506</v>
      </c>
      <c r="H351" s="14"/>
      <c r="I351" s="16" t="s">
        <v>2289</v>
      </c>
      <c r="J351" s="208"/>
      <c r="K351" s="17"/>
      <c r="P351" s="382">
        <f t="shared" si="5"/>
        <v>0</v>
      </c>
      <c r="Q351" s="382">
        <f>IF(OR(E351='Drop down lists'!$D$3,E351='Drop down lists'!$D$4,E351='Drop down lists'!$D$5,E351='Drop down lists'!$D$6,E351='Drop down lists'!$D$6,E351='Drop down lists'!$D$7,E351='Drop down lists'!$D$8,E351='Drop down lists'!$D$9),0,1)</f>
        <v>0</v>
      </c>
      <c r="R351" s="382">
        <f>IF(OR(F351='Drop down lists'!$D$12,F351='Drop down lists'!$D$13,F351='Drop down lists'!$D$14,F351='Drop down lists'!$D$15,F351='Drop down lists'!$D$16,F351='Drop down lists'!$D$17,F351='Drop down lists'!$D$18,F351='Drop down lists'!$D$19,F351='Drop down lists'!$D$20,F351='Drop down lists'!$D$21,F351='Drop down lists'!$D$22,F351='Drop down lists'!$D$23),0,1)</f>
        <v>0</v>
      </c>
      <c r="S351" s="382">
        <f>IF(ISNA(VLOOKUP(G351,'Drop down lists'!A:A,1,FALSE)),1,0)</f>
        <v>0</v>
      </c>
      <c r="T351" s="382">
        <f>IF(OR(I351='Drop down lists'!$H$12,I351='Drop down lists'!$H$13,I351='Drop down lists'!$H$14,I351='Drop down lists'!$H$15),0,1)</f>
        <v>0</v>
      </c>
    </row>
    <row r="352" spans="1:20" ht="19.75" customHeight="1">
      <c r="A352" s="14"/>
      <c r="B352" s="14"/>
      <c r="C352" s="14"/>
      <c r="D352" s="14"/>
      <c r="E352" s="16" t="s">
        <v>2289</v>
      </c>
      <c r="F352" s="16" t="s">
        <v>2289</v>
      </c>
      <c r="G352" s="16" t="s">
        <v>4506</v>
      </c>
      <c r="H352" s="14"/>
      <c r="I352" s="16" t="s">
        <v>2289</v>
      </c>
      <c r="J352" s="208"/>
      <c r="K352" s="17"/>
      <c r="P352" s="382">
        <f t="shared" si="5"/>
        <v>0</v>
      </c>
      <c r="Q352" s="382">
        <f>IF(OR(E352='Drop down lists'!$D$3,E352='Drop down lists'!$D$4,E352='Drop down lists'!$D$5,E352='Drop down lists'!$D$6,E352='Drop down lists'!$D$6,E352='Drop down lists'!$D$7,E352='Drop down lists'!$D$8,E352='Drop down lists'!$D$9),0,1)</f>
        <v>0</v>
      </c>
      <c r="R352" s="382">
        <f>IF(OR(F352='Drop down lists'!$D$12,F352='Drop down lists'!$D$13,F352='Drop down lists'!$D$14,F352='Drop down lists'!$D$15,F352='Drop down lists'!$D$16,F352='Drop down lists'!$D$17,F352='Drop down lists'!$D$18,F352='Drop down lists'!$D$19,F352='Drop down lists'!$D$20,F352='Drop down lists'!$D$21,F352='Drop down lists'!$D$22,F352='Drop down lists'!$D$23),0,1)</f>
        <v>0</v>
      </c>
      <c r="S352" s="382">
        <f>IF(ISNA(VLOOKUP(G352,'Drop down lists'!A:A,1,FALSE)),1,0)</f>
        <v>0</v>
      </c>
      <c r="T352" s="382">
        <f>IF(OR(I352='Drop down lists'!$H$12,I352='Drop down lists'!$H$13,I352='Drop down lists'!$H$14,I352='Drop down lists'!$H$15),0,1)</f>
        <v>0</v>
      </c>
    </row>
    <row r="353" spans="1:20" ht="19.75" customHeight="1">
      <c r="A353" s="14"/>
      <c r="B353" s="14"/>
      <c r="C353" s="14"/>
      <c r="D353" s="14"/>
      <c r="E353" s="16" t="s">
        <v>2289</v>
      </c>
      <c r="F353" s="16" t="s">
        <v>2289</v>
      </c>
      <c r="G353" s="16" t="s">
        <v>4506</v>
      </c>
      <c r="H353" s="14"/>
      <c r="I353" s="16" t="s">
        <v>2289</v>
      </c>
      <c r="J353" s="208"/>
      <c r="K353" s="17"/>
      <c r="P353" s="382">
        <f t="shared" si="5"/>
        <v>0</v>
      </c>
      <c r="Q353" s="382">
        <f>IF(OR(E353='Drop down lists'!$D$3,E353='Drop down lists'!$D$4,E353='Drop down lists'!$D$5,E353='Drop down lists'!$D$6,E353='Drop down lists'!$D$6,E353='Drop down lists'!$D$7,E353='Drop down lists'!$D$8,E353='Drop down lists'!$D$9),0,1)</f>
        <v>0</v>
      </c>
      <c r="R353" s="382">
        <f>IF(OR(F353='Drop down lists'!$D$12,F353='Drop down lists'!$D$13,F353='Drop down lists'!$D$14,F353='Drop down lists'!$D$15,F353='Drop down lists'!$D$16,F353='Drop down lists'!$D$17,F353='Drop down lists'!$D$18,F353='Drop down lists'!$D$19,F353='Drop down lists'!$D$20,F353='Drop down lists'!$D$21,F353='Drop down lists'!$D$22,F353='Drop down lists'!$D$23),0,1)</f>
        <v>0</v>
      </c>
      <c r="S353" s="382">
        <f>IF(ISNA(VLOOKUP(G353,'Drop down lists'!A:A,1,FALSE)),1,0)</f>
        <v>0</v>
      </c>
      <c r="T353" s="382">
        <f>IF(OR(I353='Drop down lists'!$H$12,I353='Drop down lists'!$H$13,I353='Drop down lists'!$H$14,I353='Drop down lists'!$H$15),0,1)</f>
        <v>0</v>
      </c>
    </row>
    <row r="354" spans="1:20" ht="19.75" customHeight="1">
      <c r="A354" s="14"/>
      <c r="B354" s="14"/>
      <c r="C354" s="14"/>
      <c r="D354" s="14"/>
      <c r="E354" s="16" t="s">
        <v>2289</v>
      </c>
      <c r="F354" s="16" t="s">
        <v>2289</v>
      </c>
      <c r="G354" s="16" t="s">
        <v>4506</v>
      </c>
      <c r="H354" s="14"/>
      <c r="I354" s="16" t="s">
        <v>2289</v>
      </c>
      <c r="J354" s="208"/>
      <c r="K354" s="17"/>
      <c r="P354" s="382">
        <f t="shared" si="5"/>
        <v>0</v>
      </c>
      <c r="Q354" s="382">
        <f>IF(OR(E354='Drop down lists'!$D$3,E354='Drop down lists'!$D$4,E354='Drop down lists'!$D$5,E354='Drop down lists'!$D$6,E354='Drop down lists'!$D$6,E354='Drop down lists'!$D$7,E354='Drop down lists'!$D$8,E354='Drop down lists'!$D$9),0,1)</f>
        <v>0</v>
      </c>
      <c r="R354" s="382">
        <f>IF(OR(F354='Drop down lists'!$D$12,F354='Drop down lists'!$D$13,F354='Drop down lists'!$D$14,F354='Drop down lists'!$D$15,F354='Drop down lists'!$D$16,F354='Drop down lists'!$D$17,F354='Drop down lists'!$D$18,F354='Drop down lists'!$D$19,F354='Drop down lists'!$D$20,F354='Drop down lists'!$D$21,F354='Drop down lists'!$D$22,F354='Drop down lists'!$D$23),0,1)</f>
        <v>0</v>
      </c>
      <c r="S354" s="382">
        <f>IF(ISNA(VLOOKUP(G354,'Drop down lists'!A:A,1,FALSE)),1,0)</f>
        <v>0</v>
      </c>
      <c r="T354" s="382">
        <f>IF(OR(I354='Drop down lists'!$H$12,I354='Drop down lists'!$H$13,I354='Drop down lists'!$H$14,I354='Drop down lists'!$H$15),0,1)</f>
        <v>0</v>
      </c>
    </row>
    <row r="355" spans="1:20" ht="19.75" customHeight="1">
      <c r="A355" s="14"/>
      <c r="B355" s="14"/>
      <c r="C355" s="14"/>
      <c r="D355" s="14"/>
      <c r="E355" s="16" t="s">
        <v>2289</v>
      </c>
      <c r="F355" s="16" t="s">
        <v>2289</v>
      </c>
      <c r="G355" s="16" t="s">
        <v>4506</v>
      </c>
      <c r="H355" s="14"/>
      <c r="I355" s="16" t="s">
        <v>2289</v>
      </c>
      <c r="J355" s="208"/>
      <c r="K355" s="17"/>
      <c r="P355" s="382">
        <f t="shared" si="5"/>
        <v>0</v>
      </c>
      <c r="Q355" s="382">
        <f>IF(OR(E355='Drop down lists'!$D$3,E355='Drop down lists'!$D$4,E355='Drop down lists'!$D$5,E355='Drop down lists'!$D$6,E355='Drop down lists'!$D$6,E355='Drop down lists'!$D$7,E355='Drop down lists'!$D$8,E355='Drop down lists'!$D$9),0,1)</f>
        <v>0</v>
      </c>
      <c r="R355" s="382">
        <f>IF(OR(F355='Drop down lists'!$D$12,F355='Drop down lists'!$D$13,F355='Drop down lists'!$D$14,F355='Drop down lists'!$D$15,F355='Drop down lists'!$D$16,F355='Drop down lists'!$D$17,F355='Drop down lists'!$D$18,F355='Drop down lists'!$D$19,F355='Drop down lists'!$D$20,F355='Drop down lists'!$D$21,F355='Drop down lists'!$D$22,F355='Drop down lists'!$D$23),0,1)</f>
        <v>0</v>
      </c>
      <c r="S355" s="382">
        <f>IF(ISNA(VLOOKUP(G355,'Drop down lists'!A:A,1,FALSE)),1,0)</f>
        <v>0</v>
      </c>
      <c r="T355" s="382">
        <f>IF(OR(I355='Drop down lists'!$H$12,I355='Drop down lists'!$H$13,I355='Drop down lists'!$H$14,I355='Drop down lists'!$H$15),0,1)</f>
        <v>0</v>
      </c>
    </row>
    <row r="356" spans="1:20" ht="19.75" customHeight="1">
      <c r="A356" s="14"/>
      <c r="B356" s="14"/>
      <c r="C356" s="14"/>
      <c r="D356" s="14"/>
      <c r="E356" s="16" t="s">
        <v>2289</v>
      </c>
      <c r="F356" s="16" t="s">
        <v>2289</v>
      </c>
      <c r="G356" s="16" t="s">
        <v>4506</v>
      </c>
      <c r="H356" s="14"/>
      <c r="I356" s="16" t="s">
        <v>2289</v>
      </c>
      <c r="J356" s="208"/>
      <c r="K356" s="17"/>
      <c r="P356" s="382">
        <f t="shared" si="5"/>
        <v>0</v>
      </c>
      <c r="Q356" s="382">
        <f>IF(OR(E356='Drop down lists'!$D$3,E356='Drop down lists'!$D$4,E356='Drop down lists'!$D$5,E356='Drop down lists'!$D$6,E356='Drop down lists'!$D$6,E356='Drop down lists'!$D$7,E356='Drop down lists'!$D$8,E356='Drop down lists'!$D$9),0,1)</f>
        <v>0</v>
      </c>
      <c r="R356" s="382">
        <f>IF(OR(F356='Drop down lists'!$D$12,F356='Drop down lists'!$D$13,F356='Drop down lists'!$D$14,F356='Drop down lists'!$D$15,F356='Drop down lists'!$D$16,F356='Drop down lists'!$D$17,F356='Drop down lists'!$D$18,F356='Drop down lists'!$D$19,F356='Drop down lists'!$D$20,F356='Drop down lists'!$D$21,F356='Drop down lists'!$D$22,F356='Drop down lists'!$D$23),0,1)</f>
        <v>0</v>
      </c>
      <c r="S356" s="382">
        <f>IF(ISNA(VLOOKUP(G356,'Drop down lists'!A:A,1,FALSE)),1,0)</f>
        <v>0</v>
      </c>
      <c r="T356" s="382">
        <f>IF(OR(I356='Drop down lists'!$H$12,I356='Drop down lists'!$H$13,I356='Drop down lists'!$H$14,I356='Drop down lists'!$H$15),0,1)</f>
        <v>0</v>
      </c>
    </row>
    <row r="357" spans="1:20" ht="19.75" customHeight="1">
      <c r="A357" s="14"/>
      <c r="B357" s="14"/>
      <c r="C357" s="14"/>
      <c r="D357" s="14"/>
      <c r="E357" s="16" t="s">
        <v>2289</v>
      </c>
      <c r="F357" s="16" t="s">
        <v>2289</v>
      </c>
      <c r="G357" s="16" t="s">
        <v>4506</v>
      </c>
      <c r="H357" s="14"/>
      <c r="I357" s="16" t="s">
        <v>2289</v>
      </c>
      <c r="J357" s="208"/>
      <c r="K357" s="17"/>
      <c r="P357" s="382">
        <f t="shared" si="5"/>
        <v>0</v>
      </c>
      <c r="Q357" s="382">
        <f>IF(OR(E357='Drop down lists'!$D$3,E357='Drop down lists'!$D$4,E357='Drop down lists'!$D$5,E357='Drop down lists'!$D$6,E357='Drop down lists'!$D$6,E357='Drop down lists'!$D$7,E357='Drop down lists'!$D$8,E357='Drop down lists'!$D$9),0,1)</f>
        <v>0</v>
      </c>
      <c r="R357" s="382">
        <f>IF(OR(F357='Drop down lists'!$D$12,F357='Drop down lists'!$D$13,F357='Drop down lists'!$D$14,F357='Drop down lists'!$D$15,F357='Drop down lists'!$D$16,F357='Drop down lists'!$D$17,F357='Drop down lists'!$D$18,F357='Drop down lists'!$D$19,F357='Drop down lists'!$D$20,F357='Drop down lists'!$D$21,F357='Drop down lists'!$D$22,F357='Drop down lists'!$D$23),0,1)</f>
        <v>0</v>
      </c>
      <c r="S357" s="382">
        <f>IF(ISNA(VLOOKUP(G357,'Drop down lists'!A:A,1,FALSE)),1,0)</f>
        <v>0</v>
      </c>
      <c r="T357" s="382">
        <f>IF(OR(I357='Drop down lists'!$H$12,I357='Drop down lists'!$H$13,I357='Drop down lists'!$H$14,I357='Drop down lists'!$H$15),0,1)</f>
        <v>0</v>
      </c>
    </row>
    <row r="358" spans="1:20" ht="19.75" customHeight="1">
      <c r="A358" s="14"/>
      <c r="B358" s="14"/>
      <c r="C358" s="14"/>
      <c r="D358" s="14"/>
      <c r="E358" s="16" t="s">
        <v>2289</v>
      </c>
      <c r="F358" s="16" t="s">
        <v>2289</v>
      </c>
      <c r="G358" s="16" t="s">
        <v>4506</v>
      </c>
      <c r="H358" s="14"/>
      <c r="I358" s="16" t="s">
        <v>2289</v>
      </c>
      <c r="J358" s="208"/>
      <c r="K358" s="17"/>
      <c r="P358" s="382">
        <f t="shared" si="5"/>
        <v>0</v>
      </c>
      <c r="Q358" s="382">
        <f>IF(OR(E358='Drop down lists'!$D$3,E358='Drop down lists'!$D$4,E358='Drop down lists'!$D$5,E358='Drop down lists'!$D$6,E358='Drop down lists'!$D$6,E358='Drop down lists'!$D$7,E358='Drop down lists'!$D$8,E358='Drop down lists'!$D$9),0,1)</f>
        <v>0</v>
      </c>
      <c r="R358" s="382">
        <f>IF(OR(F358='Drop down lists'!$D$12,F358='Drop down lists'!$D$13,F358='Drop down lists'!$D$14,F358='Drop down lists'!$D$15,F358='Drop down lists'!$D$16,F358='Drop down lists'!$D$17,F358='Drop down lists'!$D$18,F358='Drop down lists'!$D$19,F358='Drop down lists'!$D$20,F358='Drop down lists'!$D$21,F358='Drop down lists'!$D$22,F358='Drop down lists'!$D$23),0,1)</f>
        <v>0</v>
      </c>
      <c r="S358" s="382">
        <f>IF(ISNA(VLOOKUP(G358,'Drop down lists'!A:A,1,FALSE)),1,0)</f>
        <v>0</v>
      </c>
      <c r="T358" s="382">
        <f>IF(OR(I358='Drop down lists'!$H$12,I358='Drop down lists'!$H$13,I358='Drop down lists'!$H$14,I358='Drop down lists'!$H$15),0,1)</f>
        <v>0</v>
      </c>
    </row>
    <row r="359" spans="1:20" ht="19.75" customHeight="1">
      <c r="A359" s="14"/>
      <c r="B359" s="14"/>
      <c r="C359" s="14"/>
      <c r="D359" s="14"/>
      <c r="E359" s="16" t="s">
        <v>2289</v>
      </c>
      <c r="F359" s="16" t="s">
        <v>2289</v>
      </c>
      <c r="G359" s="16" t="s">
        <v>4506</v>
      </c>
      <c r="H359" s="14"/>
      <c r="I359" s="16" t="s">
        <v>2289</v>
      </c>
      <c r="J359" s="208"/>
      <c r="K359" s="17"/>
      <c r="P359" s="382">
        <f t="shared" si="5"/>
        <v>0</v>
      </c>
      <c r="Q359" s="382">
        <f>IF(OR(E359='Drop down lists'!$D$3,E359='Drop down lists'!$D$4,E359='Drop down lists'!$D$5,E359='Drop down lists'!$D$6,E359='Drop down lists'!$D$6,E359='Drop down lists'!$D$7,E359='Drop down lists'!$D$8,E359='Drop down lists'!$D$9),0,1)</f>
        <v>0</v>
      </c>
      <c r="R359" s="382">
        <f>IF(OR(F359='Drop down lists'!$D$12,F359='Drop down lists'!$D$13,F359='Drop down lists'!$D$14,F359='Drop down lists'!$D$15,F359='Drop down lists'!$D$16,F359='Drop down lists'!$D$17,F359='Drop down lists'!$D$18,F359='Drop down lists'!$D$19,F359='Drop down lists'!$D$20,F359='Drop down lists'!$D$21,F359='Drop down lists'!$D$22,F359='Drop down lists'!$D$23),0,1)</f>
        <v>0</v>
      </c>
      <c r="S359" s="382">
        <f>IF(ISNA(VLOOKUP(G359,'Drop down lists'!A:A,1,FALSE)),1,0)</f>
        <v>0</v>
      </c>
      <c r="T359" s="382">
        <f>IF(OR(I359='Drop down lists'!$H$12,I359='Drop down lists'!$H$13,I359='Drop down lists'!$H$14,I359='Drop down lists'!$H$15),0,1)</f>
        <v>0</v>
      </c>
    </row>
    <row r="360" spans="1:20" ht="19.75" customHeight="1">
      <c r="A360" s="14"/>
      <c r="B360" s="14"/>
      <c r="C360" s="14"/>
      <c r="D360" s="14"/>
      <c r="E360" s="16" t="s">
        <v>2289</v>
      </c>
      <c r="F360" s="16" t="s">
        <v>2289</v>
      </c>
      <c r="G360" s="16" t="s">
        <v>4506</v>
      </c>
      <c r="H360" s="14"/>
      <c r="I360" s="16" t="s">
        <v>2289</v>
      </c>
      <c r="J360" s="208"/>
      <c r="K360" s="17"/>
      <c r="P360" s="382">
        <f t="shared" si="5"/>
        <v>0</v>
      </c>
      <c r="Q360" s="382">
        <f>IF(OR(E360='Drop down lists'!$D$3,E360='Drop down lists'!$D$4,E360='Drop down lists'!$D$5,E360='Drop down lists'!$D$6,E360='Drop down lists'!$D$6,E360='Drop down lists'!$D$7,E360='Drop down lists'!$D$8,E360='Drop down lists'!$D$9),0,1)</f>
        <v>0</v>
      </c>
      <c r="R360" s="382">
        <f>IF(OR(F360='Drop down lists'!$D$12,F360='Drop down lists'!$D$13,F360='Drop down lists'!$D$14,F360='Drop down lists'!$D$15,F360='Drop down lists'!$D$16,F360='Drop down lists'!$D$17,F360='Drop down lists'!$D$18,F360='Drop down lists'!$D$19,F360='Drop down lists'!$D$20,F360='Drop down lists'!$D$21,F360='Drop down lists'!$D$22,F360='Drop down lists'!$D$23),0,1)</f>
        <v>0</v>
      </c>
      <c r="S360" s="382">
        <f>IF(ISNA(VLOOKUP(G360,'Drop down lists'!A:A,1,FALSE)),1,0)</f>
        <v>0</v>
      </c>
      <c r="T360" s="382">
        <f>IF(OR(I360='Drop down lists'!$H$12,I360='Drop down lists'!$H$13,I360='Drop down lists'!$H$14,I360='Drop down lists'!$H$15),0,1)</f>
        <v>0</v>
      </c>
    </row>
    <row r="361" spans="1:20" ht="19.75" customHeight="1">
      <c r="A361" s="14"/>
      <c r="B361" s="14"/>
      <c r="C361" s="14"/>
      <c r="D361" s="14"/>
      <c r="E361" s="16" t="s">
        <v>2289</v>
      </c>
      <c r="F361" s="16" t="s">
        <v>2289</v>
      </c>
      <c r="G361" s="16" t="s">
        <v>4506</v>
      </c>
      <c r="H361" s="14"/>
      <c r="I361" s="16" t="s">
        <v>2289</v>
      </c>
      <c r="J361" s="208"/>
      <c r="K361" s="17"/>
      <c r="P361" s="382">
        <f t="shared" si="5"/>
        <v>0</v>
      </c>
      <c r="Q361" s="382">
        <f>IF(OR(E361='Drop down lists'!$D$3,E361='Drop down lists'!$D$4,E361='Drop down lists'!$D$5,E361='Drop down lists'!$D$6,E361='Drop down lists'!$D$6,E361='Drop down lists'!$D$7,E361='Drop down lists'!$D$8,E361='Drop down lists'!$D$9),0,1)</f>
        <v>0</v>
      </c>
      <c r="R361" s="382">
        <f>IF(OR(F361='Drop down lists'!$D$12,F361='Drop down lists'!$D$13,F361='Drop down lists'!$D$14,F361='Drop down lists'!$D$15,F361='Drop down lists'!$D$16,F361='Drop down lists'!$D$17,F361='Drop down lists'!$D$18,F361='Drop down lists'!$D$19,F361='Drop down lists'!$D$20,F361='Drop down lists'!$D$21,F361='Drop down lists'!$D$22,F361='Drop down lists'!$D$23),0,1)</f>
        <v>0</v>
      </c>
      <c r="S361" s="382">
        <f>IF(ISNA(VLOOKUP(G361,'Drop down lists'!A:A,1,FALSE)),1,0)</f>
        <v>0</v>
      </c>
      <c r="T361" s="382">
        <f>IF(OR(I361='Drop down lists'!$H$12,I361='Drop down lists'!$H$13,I361='Drop down lists'!$H$14,I361='Drop down lists'!$H$15),0,1)</f>
        <v>0</v>
      </c>
    </row>
    <row r="362" spans="1:20" ht="19.75" customHeight="1">
      <c r="A362" s="14"/>
      <c r="B362" s="14"/>
      <c r="C362" s="14"/>
      <c r="D362" s="14"/>
      <c r="E362" s="16" t="s">
        <v>2289</v>
      </c>
      <c r="F362" s="16" t="s">
        <v>2289</v>
      </c>
      <c r="G362" s="16" t="s">
        <v>4506</v>
      </c>
      <c r="H362" s="14"/>
      <c r="I362" s="16" t="s">
        <v>2289</v>
      </c>
      <c r="J362" s="208"/>
      <c r="K362" s="17"/>
      <c r="P362" s="382">
        <f t="shared" si="5"/>
        <v>0</v>
      </c>
      <c r="Q362" s="382">
        <f>IF(OR(E362='Drop down lists'!$D$3,E362='Drop down lists'!$D$4,E362='Drop down lists'!$D$5,E362='Drop down lists'!$D$6,E362='Drop down lists'!$D$6,E362='Drop down lists'!$D$7,E362='Drop down lists'!$D$8,E362='Drop down lists'!$D$9),0,1)</f>
        <v>0</v>
      </c>
      <c r="R362" s="382">
        <f>IF(OR(F362='Drop down lists'!$D$12,F362='Drop down lists'!$D$13,F362='Drop down lists'!$D$14,F362='Drop down lists'!$D$15,F362='Drop down lists'!$D$16,F362='Drop down lists'!$D$17,F362='Drop down lists'!$D$18,F362='Drop down lists'!$D$19,F362='Drop down lists'!$D$20,F362='Drop down lists'!$D$21,F362='Drop down lists'!$D$22,F362='Drop down lists'!$D$23),0,1)</f>
        <v>0</v>
      </c>
      <c r="S362" s="382">
        <f>IF(ISNA(VLOOKUP(G362,'Drop down lists'!A:A,1,FALSE)),1,0)</f>
        <v>0</v>
      </c>
      <c r="T362" s="382">
        <f>IF(OR(I362='Drop down lists'!$H$12,I362='Drop down lists'!$H$13,I362='Drop down lists'!$H$14,I362='Drop down lists'!$H$15),0,1)</f>
        <v>0</v>
      </c>
    </row>
    <row r="363" spans="1:20" ht="19.75" customHeight="1">
      <c r="A363" s="14"/>
      <c r="B363" s="14"/>
      <c r="C363" s="14"/>
      <c r="D363" s="14"/>
      <c r="E363" s="16" t="s">
        <v>2289</v>
      </c>
      <c r="F363" s="16" t="s">
        <v>2289</v>
      </c>
      <c r="G363" s="16" t="s">
        <v>4506</v>
      </c>
      <c r="H363" s="14"/>
      <c r="I363" s="16" t="s">
        <v>2289</v>
      </c>
      <c r="J363" s="208"/>
      <c r="K363" s="17"/>
      <c r="P363" s="382">
        <f t="shared" si="5"/>
        <v>0</v>
      </c>
      <c r="Q363" s="382">
        <f>IF(OR(E363='Drop down lists'!$D$3,E363='Drop down lists'!$D$4,E363='Drop down lists'!$D$5,E363='Drop down lists'!$D$6,E363='Drop down lists'!$D$6,E363='Drop down lists'!$D$7,E363='Drop down lists'!$D$8,E363='Drop down lists'!$D$9),0,1)</f>
        <v>0</v>
      </c>
      <c r="R363" s="382">
        <f>IF(OR(F363='Drop down lists'!$D$12,F363='Drop down lists'!$D$13,F363='Drop down lists'!$D$14,F363='Drop down lists'!$D$15,F363='Drop down lists'!$D$16,F363='Drop down lists'!$D$17,F363='Drop down lists'!$D$18,F363='Drop down lists'!$D$19,F363='Drop down lists'!$D$20,F363='Drop down lists'!$D$21,F363='Drop down lists'!$D$22,F363='Drop down lists'!$D$23),0,1)</f>
        <v>0</v>
      </c>
      <c r="S363" s="382">
        <f>IF(ISNA(VLOOKUP(G363,'Drop down lists'!A:A,1,FALSE)),1,0)</f>
        <v>0</v>
      </c>
      <c r="T363" s="382">
        <f>IF(OR(I363='Drop down lists'!$H$12,I363='Drop down lists'!$H$13,I363='Drop down lists'!$H$14,I363='Drop down lists'!$H$15),0,1)</f>
        <v>0</v>
      </c>
    </row>
    <row r="364" spans="1:20" ht="19.75" customHeight="1">
      <c r="A364" s="14"/>
      <c r="B364" s="14"/>
      <c r="C364" s="14"/>
      <c r="D364" s="14"/>
      <c r="E364" s="16" t="s">
        <v>2289</v>
      </c>
      <c r="F364" s="16" t="s">
        <v>2289</v>
      </c>
      <c r="G364" s="16" t="s">
        <v>4506</v>
      </c>
      <c r="H364" s="14"/>
      <c r="I364" s="16" t="s">
        <v>2289</v>
      </c>
      <c r="J364" s="208"/>
      <c r="K364" s="17"/>
      <c r="P364" s="382">
        <f t="shared" si="5"/>
        <v>0</v>
      </c>
      <c r="Q364" s="382">
        <f>IF(OR(E364='Drop down lists'!$D$3,E364='Drop down lists'!$D$4,E364='Drop down lists'!$D$5,E364='Drop down lists'!$D$6,E364='Drop down lists'!$D$6,E364='Drop down lists'!$D$7,E364='Drop down lists'!$D$8,E364='Drop down lists'!$D$9),0,1)</f>
        <v>0</v>
      </c>
      <c r="R364" s="382">
        <f>IF(OR(F364='Drop down lists'!$D$12,F364='Drop down lists'!$D$13,F364='Drop down lists'!$D$14,F364='Drop down lists'!$D$15,F364='Drop down lists'!$D$16,F364='Drop down lists'!$D$17,F364='Drop down lists'!$D$18,F364='Drop down lists'!$D$19,F364='Drop down lists'!$D$20,F364='Drop down lists'!$D$21,F364='Drop down lists'!$D$22,F364='Drop down lists'!$D$23),0,1)</f>
        <v>0</v>
      </c>
      <c r="S364" s="382">
        <f>IF(ISNA(VLOOKUP(G364,'Drop down lists'!A:A,1,FALSE)),1,0)</f>
        <v>0</v>
      </c>
      <c r="T364" s="382">
        <f>IF(OR(I364='Drop down lists'!$H$12,I364='Drop down lists'!$H$13,I364='Drop down lists'!$H$14,I364='Drop down lists'!$H$15),0,1)</f>
        <v>0</v>
      </c>
    </row>
    <row r="365" spans="1:20" ht="19.75" customHeight="1">
      <c r="A365" s="14"/>
      <c r="B365" s="14"/>
      <c r="C365" s="14"/>
      <c r="D365" s="14"/>
      <c r="E365" s="16" t="s">
        <v>2289</v>
      </c>
      <c r="F365" s="16" t="s">
        <v>2289</v>
      </c>
      <c r="G365" s="16" t="s">
        <v>4506</v>
      </c>
      <c r="H365" s="14"/>
      <c r="I365" s="16" t="s">
        <v>2289</v>
      </c>
      <c r="J365" s="208"/>
      <c r="K365" s="17"/>
      <c r="P365" s="382">
        <f t="shared" si="5"/>
        <v>0</v>
      </c>
      <c r="Q365" s="382">
        <f>IF(OR(E365='Drop down lists'!$D$3,E365='Drop down lists'!$D$4,E365='Drop down lists'!$D$5,E365='Drop down lists'!$D$6,E365='Drop down lists'!$D$6,E365='Drop down lists'!$D$7,E365='Drop down lists'!$D$8,E365='Drop down lists'!$D$9),0,1)</f>
        <v>0</v>
      </c>
      <c r="R365" s="382">
        <f>IF(OR(F365='Drop down lists'!$D$12,F365='Drop down lists'!$D$13,F365='Drop down lists'!$D$14,F365='Drop down lists'!$D$15,F365='Drop down lists'!$D$16,F365='Drop down lists'!$D$17,F365='Drop down lists'!$D$18,F365='Drop down lists'!$D$19,F365='Drop down lists'!$D$20,F365='Drop down lists'!$D$21,F365='Drop down lists'!$D$22,F365='Drop down lists'!$D$23),0,1)</f>
        <v>0</v>
      </c>
      <c r="S365" s="382">
        <f>IF(ISNA(VLOOKUP(G365,'Drop down lists'!A:A,1,FALSE)),1,0)</f>
        <v>0</v>
      </c>
      <c r="T365" s="382">
        <f>IF(OR(I365='Drop down lists'!$H$12,I365='Drop down lists'!$H$13,I365='Drop down lists'!$H$14,I365='Drop down lists'!$H$15),0,1)</f>
        <v>0</v>
      </c>
    </row>
    <row r="366" spans="1:20" ht="19.75" customHeight="1">
      <c r="A366" s="14"/>
      <c r="B366" s="14"/>
      <c r="C366" s="14"/>
      <c r="D366" s="14"/>
      <c r="E366" s="16" t="s">
        <v>2289</v>
      </c>
      <c r="F366" s="16" t="s">
        <v>2289</v>
      </c>
      <c r="G366" s="16" t="s">
        <v>4506</v>
      </c>
      <c r="H366" s="14"/>
      <c r="I366" s="16" t="s">
        <v>2289</v>
      </c>
      <c r="J366" s="208"/>
      <c r="K366" s="17"/>
      <c r="P366" s="382">
        <f t="shared" si="5"/>
        <v>0</v>
      </c>
      <c r="Q366" s="382">
        <f>IF(OR(E366='Drop down lists'!$D$3,E366='Drop down lists'!$D$4,E366='Drop down lists'!$D$5,E366='Drop down lists'!$D$6,E366='Drop down lists'!$D$6,E366='Drop down lists'!$D$7,E366='Drop down lists'!$D$8,E366='Drop down lists'!$D$9),0,1)</f>
        <v>0</v>
      </c>
      <c r="R366" s="382">
        <f>IF(OR(F366='Drop down lists'!$D$12,F366='Drop down lists'!$D$13,F366='Drop down lists'!$D$14,F366='Drop down lists'!$D$15,F366='Drop down lists'!$D$16,F366='Drop down lists'!$D$17,F366='Drop down lists'!$D$18,F366='Drop down lists'!$D$19,F366='Drop down lists'!$D$20,F366='Drop down lists'!$D$21,F366='Drop down lists'!$D$22,F366='Drop down lists'!$D$23),0,1)</f>
        <v>0</v>
      </c>
      <c r="S366" s="382">
        <f>IF(ISNA(VLOOKUP(G366,'Drop down lists'!A:A,1,FALSE)),1,0)</f>
        <v>0</v>
      </c>
      <c r="T366" s="382">
        <f>IF(OR(I366='Drop down lists'!$H$12,I366='Drop down lists'!$H$13,I366='Drop down lists'!$H$14,I366='Drop down lists'!$H$15),0,1)</f>
        <v>0</v>
      </c>
    </row>
    <row r="367" spans="1:20" ht="19.75" customHeight="1">
      <c r="A367" s="14"/>
      <c r="B367" s="14"/>
      <c r="C367" s="14"/>
      <c r="D367" s="14"/>
      <c r="E367" s="16" t="s">
        <v>2289</v>
      </c>
      <c r="F367" s="16" t="s">
        <v>2289</v>
      </c>
      <c r="G367" s="16" t="s">
        <v>4506</v>
      </c>
      <c r="H367" s="14"/>
      <c r="I367" s="16" t="s">
        <v>2289</v>
      </c>
      <c r="J367" s="208"/>
      <c r="K367" s="17"/>
      <c r="P367" s="382">
        <f t="shared" si="5"/>
        <v>0</v>
      </c>
      <c r="Q367" s="382">
        <f>IF(OR(E367='Drop down lists'!$D$3,E367='Drop down lists'!$D$4,E367='Drop down lists'!$D$5,E367='Drop down lists'!$D$6,E367='Drop down lists'!$D$6,E367='Drop down lists'!$D$7,E367='Drop down lists'!$D$8,E367='Drop down lists'!$D$9),0,1)</f>
        <v>0</v>
      </c>
      <c r="R367" s="382">
        <f>IF(OR(F367='Drop down lists'!$D$12,F367='Drop down lists'!$D$13,F367='Drop down lists'!$D$14,F367='Drop down lists'!$D$15,F367='Drop down lists'!$D$16,F367='Drop down lists'!$D$17,F367='Drop down lists'!$D$18,F367='Drop down lists'!$D$19,F367='Drop down lists'!$D$20,F367='Drop down lists'!$D$21,F367='Drop down lists'!$D$22,F367='Drop down lists'!$D$23),0,1)</f>
        <v>0</v>
      </c>
      <c r="S367" s="382">
        <f>IF(ISNA(VLOOKUP(G367,'Drop down lists'!A:A,1,FALSE)),1,0)</f>
        <v>0</v>
      </c>
      <c r="T367" s="382">
        <f>IF(OR(I367='Drop down lists'!$H$12,I367='Drop down lists'!$H$13,I367='Drop down lists'!$H$14,I367='Drop down lists'!$H$15),0,1)</f>
        <v>0</v>
      </c>
    </row>
    <row r="368" spans="1:20" ht="19.75" customHeight="1">
      <c r="A368" s="14"/>
      <c r="B368" s="14"/>
      <c r="C368" s="14"/>
      <c r="D368" s="14"/>
      <c r="E368" s="16" t="s">
        <v>2289</v>
      </c>
      <c r="F368" s="16" t="s">
        <v>2289</v>
      </c>
      <c r="G368" s="16" t="s">
        <v>4506</v>
      </c>
      <c r="H368" s="14"/>
      <c r="I368" s="16" t="s">
        <v>2289</v>
      </c>
      <c r="J368" s="208"/>
      <c r="K368" s="17"/>
      <c r="P368" s="382">
        <f t="shared" si="5"/>
        <v>0</v>
      </c>
      <c r="Q368" s="382">
        <f>IF(OR(E368='Drop down lists'!$D$3,E368='Drop down lists'!$D$4,E368='Drop down lists'!$D$5,E368='Drop down lists'!$D$6,E368='Drop down lists'!$D$6,E368='Drop down lists'!$D$7,E368='Drop down lists'!$D$8,E368='Drop down lists'!$D$9),0,1)</f>
        <v>0</v>
      </c>
      <c r="R368" s="382">
        <f>IF(OR(F368='Drop down lists'!$D$12,F368='Drop down lists'!$D$13,F368='Drop down lists'!$D$14,F368='Drop down lists'!$D$15,F368='Drop down lists'!$D$16,F368='Drop down lists'!$D$17,F368='Drop down lists'!$D$18,F368='Drop down lists'!$D$19,F368='Drop down lists'!$D$20,F368='Drop down lists'!$D$21,F368='Drop down lists'!$D$22,F368='Drop down lists'!$D$23),0,1)</f>
        <v>0</v>
      </c>
      <c r="S368" s="382">
        <f>IF(ISNA(VLOOKUP(G368,'Drop down lists'!A:A,1,FALSE)),1,0)</f>
        <v>0</v>
      </c>
      <c r="T368" s="382">
        <f>IF(OR(I368='Drop down lists'!$H$12,I368='Drop down lists'!$H$13,I368='Drop down lists'!$H$14,I368='Drop down lists'!$H$15),0,1)</f>
        <v>0</v>
      </c>
    </row>
    <row r="369" spans="1:20" ht="19.75" customHeight="1">
      <c r="A369" s="14"/>
      <c r="B369" s="14"/>
      <c r="C369" s="14"/>
      <c r="D369" s="14"/>
      <c r="E369" s="16" t="s">
        <v>2289</v>
      </c>
      <c r="F369" s="16" t="s">
        <v>2289</v>
      </c>
      <c r="G369" s="16" t="s">
        <v>4506</v>
      </c>
      <c r="H369" s="14"/>
      <c r="I369" s="16" t="s">
        <v>2289</v>
      </c>
      <c r="J369" s="208"/>
      <c r="K369" s="17"/>
      <c r="P369" s="382">
        <f t="shared" si="5"/>
        <v>0</v>
      </c>
      <c r="Q369" s="382">
        <f>IF(OR(E369='Drop down lists'!$D$3,E369='Drop down lists'!$D$4,E369='Drop down lists'!$D$5,E369='Drop down lists'!$D$6,E369='Drop down lists'!$D$6,E369='Drop down lists'!$D$7,E369='Drop down lists'!$D$8,E369='Drop down lists'!$D$9),0,1)</f>
        <v>0</v>
      </c>
      <c r="R369" s="382">
        <f>IF(OR(F369='Drop down lists'!$D$12,F369='Drop down lists'!$D$13,F369='Drop down lists'!$D$14,F369='Drop down lists'!$D$15,F369='Drop down lists'!$D$16,F369='Drop down lists'!$D$17,F369='Drop down lists'!$D$18,F369='Drop down lists'!$D$19,F369='Drop down lists'!$D$20,F369='Drop down lists'!$D$21,F369='Drop down lists'!$D$22,F369='Drop down lists'!$D$23),0,1)</f>
        <v>0</v>
      </c>
      <c r="S369" s="382">
        <f>IF(ISNA(VLOOKUP(G369,'Drop down lists'!A:A,1,FALSE)),1,0)</f>
        <v>0</v>
      </c>
      <c r="T369" s="382">
        <f>IF(OR(I369='Drop down lists'!$H$12,I369='Drop down lists'!$H$13,I369='Drop down lists'!$H$14,I369='Drop down lists'!$H$15),0,1)</f>
        <v>0</v>
      </c>
    </row>
    <row r="370" spans="1:20" ht="19.75" customHeight="1">
      <c r="A370" s="14"/>
      <c r="B370" s="14"/>
      <c r="C370" s="14"/>
      <c r="D370" s="14"/>
      <c r="E370" s="16" t="s">
        <v>2289</v>
      </c>
      <c r="F370" s="16" t="s">
        <v>2289</v>
      </c>
      <c r="G370" s="16" t="s">
        <v>4506</v>
      </c>
      <c r="H370" s="14"/>
      <c r="I370" s="16" t="s">
        <v>2289</v>
      </c>
      <c r="J370" s="208"/>
      <c r="K370" s="17"/>
      <c r="P370" s="382">
        <f t="shared" si="5"/>
        <v>0</v>
      </c>
      <c r="Q370" s="382">
        <f>IF(OR(E370='Drop down lists'!$D$3,E370='Drop down lists'!$D$4,E370='Drop down lists'!$D$5,E370='Drop down lists'!$D$6,E370='Drop down lists'!$D$6,E370='Drop down lists'!$D$7,E370='Drop down lists'!$D$8,E370='Drop down lists'!$D$9),0,1)</f>
        <v>0</v>
      </c>
      <c r="R370" s="382">
        <f>IF(OR(F370='Drop down lists'!$D$12,F370='Drop down lists'!$D$13,F370='Drop down lists'!$D$14,F370='Drop down lists'!$D$15,F370='Drop down lists'!$D$16,F370='Drop down lists'!$D$17,F370='Drop down lists'!$D$18,F370='Drop down lists'!$D$19,F370='Drop down lists'!$D$20,F370='Drop down lists'!$D$21,F370='Drop down lists'!$D$22,F370='Drop down lists'!$D$23),0,1)</f>
        <v>0</v>
      </c>
      <c r="S370" s="382">
        <f>IF(ISNA(VLOOKUP(G370,'Drop down lists'!A:A,1,FALSE)),1,0)</f>
        <v>0</v>
      </c>
      <c r="T370" s="382">
        <f>IF(OR(I370='Drop down lists'!$H$12,I370='Drop down lists'!$H$13,I370='Drop down lists'!$H$14,I370='Drop down lists'!$H$15),0,1)</f>
        <v>0</v>
      </c>
    </row>
    <row r="371" spans="1:20" ht="19.75" customHeight="1">
      <c r="A371" s="14"/>
      <c r="B371" s="14"/>
      <c r="C371" s="14"/>
      <c r="D371" s="14"/>
      <c r="E371" s="16" t="s">
        <v>2289</v>
      </c>
      <c r="F371" s="16" t="s">
        <v>2289</v>
      </c>
      <c r="G371" s="16" t="s">
        <v>4506</v>
      </c>
      <c r="H371" s="14"/>
      <c r="I371" s="16" t="s">
        <v>2289</v>
      </c>
      <c r="J371" s="208"/>
      <c r="K371" s="17"/>
      <c r="P371" s="382">
        <f t="shared" si="5"/>
        <v>0</v>
      </c>
      <c r="Q371" s="382">
        <f>IF(OR(E371='Drop down lists'!$D$3,E371='Drop down lists'!$D$4,E371='Drop down lists'!$D$5,E371='Drop down lists'!$D$6,E371='Drop down lists'!$D$6,E371='Drop down lists'!$D$7,E371='Drop down lists'!$D$8,E371='Drop down lists'!$D$9),0,1)</f>
        <v>0</v>
      </c>
      <c r="R371" s="382">
        <f>IF(OR(F371='Drop down lists'!$D$12,F371='Drop down lists'!$D$13,F371='Drop down lists'!$D$14,F371='Drop down lists'!$D$15,F371='Drop down lists'!$D$16,F371='Drop down lists'!$D$17,F371='Drop down lists'!$D$18,F371='Drop down lists'!$D$19,F371='Drop down lists'!$D$20,F371='Drop down lists'!$D$21,F371='Drop down lists'!$D$22,F371='Drop down lists'!$D$23),0,1)</f>
        <v>0</v>
      </c>
      <c r="S371" s="382">
        <f>IF(ISNA(VLOOKUP(G371,'Drop down lists'!A:A,1,FALSE)),1,0)</f>
        <v>0</v>
      </c>
      <c r="T371" s="382">
        <f>IF(OR(I371='Drop down lists'!$H$12,I371='Drop down lists'!$H$13,I371='Drop down lists'!$H$14,I371='Drop down lists'!$H$15),0,1)</f>
        <v>0</v>
      </c>
    </row>
    <row r="372" spans="1:20" ht="19.75" customHeight="1">
      <c r="A372" s="14"/>
      <c r="B372" s="14"/>
      <c r="C372" s="14"/>
      <c r="D372" s="14"/>
      <c r="E372" s="16" t="s">
        <v>2289</v>
      </c>
      <c r="F372" s="16" t="s">
        <v>2289</v>
      </c>
      <c r="G372" s="16" t="s">
        <v>4506</v>
      </c>
      <c r="H372" s="14"/>
      <c r="I372" s="16" t="s">
        <v>2289</v>
      </c>
      <c r="J372" s="208"/>
      <c r="K372" s="17"/>
      <c r="P372" s="382">
        <f t="shared" si="5"/>
        <v>0</v>
      </c>
      <c r="Q372" s="382">
        <f>IF(OR(E372='Drop down lists'!$D$3,E372='Drop down lists'!$D$4,E372='Drop down lists'!$D$5,E372='Drop down lists'!$D$6,E372='Drop down lists'!$D$6,E372='Drop down lists'!$D$7,E372='Drop down lists'!$D$8,E372='Drop down lists'!$D$9),0,1)</f>
        <v>0</v>
      </c>
      <c r="R372" s="382">
        <f>IF(OR(F372='Drop down lists'!$D$12,F372='Drop down lists'!$D$13,F372='Drop down lists'!$D$14,F372='Drop down lists'!$D$15,F372='Drop down lists'!$D$16,F372='Drop down lists'!$D$17,F372='Drop down lists'!$D$18,F372='Drop down lists'!$D$19,F372='Drop down lists'!$D$20,F372='Drop down lists'!$D$21,F372='Drop down lists'!$D$22,F372='Drop down lists'!$D$23),0,1)</f>
        <v>0</v>
      </c>
      <c r="S372" s="382">
        <f>IF(ISNA(VLOOKUP(G372,'Drop down lists'!A:A,1,FALSE)),1,0)</f>
        <v>0</v>
      </c>
      <c r="T372" s="382">
        <f>IF(OR(I372='Drop down lists'!$H$12,I372='Drop down lists'!$H$13,I372='Drop down lists'!$H$14,I372='Drop down lists'!$H$15),0,1)</f>
        <v>0</v>
      </c>
    </row>
    <row r="373" spans="1:20" ht="19.75" customHeight="1">
      <c r="A373" s="14"/>
      <c r="B373" s="14"/>
      <c r="C373" s="14"/>
      <c r="D373" s="14"/>
      <c r="E373" s="16" t="s">
        <v>2289</v>
      </c>
      <c r="F373" s="16" t="s">
        <v>2289</v>
      </c>
      <c r="G373" s="16" t="s">
        <v>4506</v>
      </c>
      <c r="H373" s="14"/>
      <c r="I373" s="16" t="s">
        <v>2289</v>
      </c>
      <c r="J373" s="208"/>
      <c r="K373" s="17"/>
      <c r="P373" s="382">
        <f t="shared" si="5"/>
        <v>0</v>
      </c>
      <c r="Q373" s="382">
        <f>IF(OR(E373='Drop down lists'!$D$3,E373='Drop down lists'!$D$4,E373='Drop down lists'!$D$5,E373='Drop down lists'!$D$6,E373='Drop down lists'!$D$6,E373='Drop down lists'!$D$7,E373='Drop down lists'!$D$8,E373='Drop down lists'!$D$9),0,1)</f>
        <v>0</v>
      </c>
      <c r="R373" s="382">
        <f>IF(OR(F373='Drop down lists'!$D$12,F373='Drop down lists'!$D$13,F373='Drop down lists'!$D$14,F373='Drop down lists'!$D$15,F373='Drop down lists'!$D$16,F373='Drop down lists'!$D$17,F373='Drop down lists'!$D$18,F373='Drop down lists'!$D$19,F373='Drop down lists'!$D$20,F373='Drop down lists'!$D$21,F373='Drop down lists'!$D$22,F373='Drop down lists'!$D$23),0,1)</f>
        <v>0</v>
      </c>
      <c r="S373" s="382">
        <f>IF(ISNA(VLOOKUP(G373,'Drop down lists'!A:A,1,FALSE)),1,0)</f>
        <v>0</v>
      </c>
      <c r="T373" s="382">
        <f>IF(OR(I373='Drop down lists'!$H$12,I373='Drop down lists'!$H$13,I373='Drop down lists'!$H$14,I373='Drop down lists'!$H$15),0,1)</f>
        <v>0</v>
      </c>
    </row>
    <row r="374" spans="1:20" ht="19.75" customHeight="1">
      <c r="A374" s="14"/>
      <c r="B374" s="14"/>
      <c r="C374" s="14"/>
      <c r="D374" s="14"/>
      <c r="E374" s="16" t="s">
        <v>2289</v>
      </c>
      <c r="F374" s="16" t="s">
        <v>2289</v>
      </c>
      <c r="G374" s="16" t="s">
        <v>4506</v>
      </c>
      <c r="H374" s="14"/>
      <c r="I374" s="16" t="s">
        <v>2289</v>
      </c>
      <c r="J374" s="208"/>
      <c r="K374" s="17"/>
      <c r="P374" s="382">
        <f t="shared" si="5"/>
        <v>0</v>
      </c>
      <c r="Q374" s="382">
        <f>IF(OR(E374='Drop down lists'!$D$3,E374='Drop down lists'!$D$4,E374='Drop down lists'!$D$5,E374='Drop down lists'!$D$6,E374='Drop down lists'!$D$6,E374='Drop down lists'!$D$7,E374='Drop down lists'!$D$8,E374='Drop down lists'!$D$9),0,1)</f>
        <v>0</v>
      </c>
      <c r="R374" s="382">
        <f>IF(OR(F374='Drop down lists'!$D$12,F374='Drop down lists'!$D$13,F374='Drop down lists'!$D$14,F374='Drop down lists'!$D$15,F374='Drop down lists'!$D$16,F374='Drop down lists'!$D$17,F374='Drop down lists'!$D$18,F374='Drop down lists'!$D$19,F374='Drop down lists'!$D$20,F374='Drop down lists'!$D$21,F374='Drop down lists'!$D$22,F374='Drop down lists'!$D$23),0,1)</f>
        <v>0</v>
      </c>
      <c r="S374" s="382">
        <f>IF(ISNA(VLOOKUP(G374,'Drop down lists'!A:A,1,FALSE)),1,0)</f>
        <v>0</v>
      </c>
      <c r="T374" s="382">
        <f>IF(OR(I374='Drop down lists'!$H$12,I374='Drop down lists'!$H$13,I374='Drop down lists'!$H$14,I374='Drop down lists'!$H$15),0,1)</f>
        <v>0</v>
      </c>
    </row>
    <row r="375" spans="1:20" ht="19.75" customHeight="1">
      <c r="A375" s="14"/>
      <c r="B375" s="14"/>
      <c r="C375" s="14"/>
      <c r="D375" s="14"/>
      <c r="E375" s="16" t="s">
        <v>2289</v>
      </c>
      <c r="F375" s="16" t="s">
        <v>2289</v>
      </c>
      <c r="G375" s="16" t="s">
        <v>4506</v>
      </c>
      <c r="H375" s="14"/>
      <c r="I375" s="16" t="s">
        <v>2289</v>
      </c>
      <c r="J375" s="208"/>
      <c r="K375" s="17"/>
      <c r="P375" s="382">
        <f t="shared" si="5"/>
        <v>0</v>
      </c>
      <c r="Q375" s="382">
        <f>IF(OR(E375='Drop down lists'!$D$3,E375='Drop down lists'!$D$4,E375='Drop down lists'!$D$5,E375='Drop down lists'!$D$6,E375='Drop down lists'!$D$6,E375='Drop down lists'!$D$7,E375='Drop down lists'!$D$8,E375='Drop down lists'!$D$9),0,1)</f>
        <v>0</v>
      </c>
      <c r="R375" s="382">
        <f>IF(OR(F375='Drop down lists'!$D$12,F375='Drop down lists'!$D$13,F375='Drop down lists'!$D$14,F375='Drop down lists'!$D$15,F375='Drop down lists'!$D$16,F375='Drop down lists'!$D$17,F375='Drop down lists'!$D$18,F375='Drop down lists'!$D$19,F375='Drop down lists'!$D$20,F375='Drop down lists'!$D$21,F375='Drop down lists'!$D$22,F375='Drop down lists'!$D$23),0,1)</f>
        <v>0</v>
      </c>
      <c r="S375" s="382">
        <f>IF(ISNA(VLOOKUP(G375,'Drop down lists'!A:A,1,FALSE)),1,0)</f>
        <v>0</v>
      </c>
      <c r="T375" s="382">
        <f>IF(OR(I375='Drop down lists'!$H$12,I375='Drop down lists'!$H$13,I375='Drop down lists'!$H$14,I375='Drop down lists'!$H$15),0,1)</f>
        <v>0</v>
      </c>
    </row>
    <row r="376" spans="1:20" ht="19.75" customHeight="1">
      <c r="A376" s="14"/>
      <c r="B376" s="14"/>
      <c r="C376" s="14"/>
      <c r="D376" s="14"/>
      <c r="E376" s="16" t="s">
        <v>2289</v>
      </c>
      <c r="F376" s="16" t="s">
        <v>2289</v>
      </c>
      <c r="G376" s="16" t="s">
        <v>4506</v>
      </c>
      <c r="H376" s="14"/>
      <c r="I376" s="16" t="s">
        <v>2289</v>
      </c>
      <c r="J376" s="208"/>
      <c r="K376" s="17"/>
      <c r="P376" s="382">
        <f t="shared" si="5"/>
        <v>0</v>
      </c>
      <c r="Q376" s="382">
        <f>IF(OR(E376='Drop down lists'!$D$3,E376='Drop down lists'!$D$4,E376='Drop down lists'!$D$5,E376='Drop down lists'!$D$6,E376='Drop down lists'!$D$6,E376='Drop down lists'!$D$7,E376='Drop down lists'!$D$8,E376='Drop down lists'!$D$9),0,1)</f>
        <v>0</v>
      </c>
      <c r="R376" s="382">
        <f>IF(OR(F376='Drop down lists'!$D$12,F376='Drop down lists'!$D$13,F376='Drop down lists'!$D$14,F376='Drop down lists'!$D$15,F376='Drop down lists'!$D$16,F376='Drop down lists'!$D$17,F376='Drop down lists'!$D$18,F376='Drop down lists'!$D$19,F376='Drop down lists'!$D$20,F376='Drop down lists'!$D$21,F376='Drop down lists'!$D$22,F376='Drop down lists'!$D$23),0,1)</f>
        <v>0</v>
      </c>
      <c r="S376" s="382">
        <f>IF(ISNA(VLOOKUP(G376,'Drop down lists'!A:A,1,FALSE)),1,0)</f>
        <v>0</v>
      </c>
      <c r="T376" s="382">
        <f>IF(OR(I376='Drop down lists'!$H$12,I376='Drop down lists'!$H$13,I376='Drop down lists'!$H$14,I376='Drop down lists'!$H$15),0,1)</f>
        <v>0</v>
      </c>
    </row>
    <row r="377" spans="1:20" ht="19.75" customHeight="1">
      <c r="A377" s="14"/>
      <c r="B377" s="14"/>
      <c r="C377" s="14"/>
      <c r="D377" s="14"/>
      <c r="E377" s="16" t="s">
        <v>2289</v>
      </c>
      <c r="F377" s="16" t="s">
        <v>2289</v>
      </c>
      <c r="G377" s="16" t="s">
        <v>4506</v>
      </c>
      <c r="H377" s="14"/>
      <c r="I377" s="16" t="s">
        <v>2289</v>
      </c>
      <c r="J377" s="208"/>
      <c r="K377" s="17"/>
      <c r="P377" s="382">
        <f t="shared" si="5"/>
        <v>0</v>
      </c>
      <c r="Q377" s="382">
        <f>IF(OR(E377='Drop down lists'!$D$3,E377='Drop down lists'!$D$4,E377='Drop down lists'!$D$5,E377='Drop down lists'!$D$6,E377='Drop down lists'!$D$6,E377='Drop down lists'!$D$7,E377='Drop down lists'!$D$8,E377='Drop down lists'!$D$9),0,1)</f>
        <v>0</v>
      </c>
      <c r="R377" s="382">
        <f>IF(OR(F377='Drop down lists'!$D$12,F377='Drop down lists'!$D$13,F377='Drop down lists'!$D$14,F377='Drop down lists'!$D$15,F377='Drop down lists'!$D$16,F377='Drop down lists'!$D$17,F377='Drop down lists'!$D$18,F377='Drop down lists'!$D$19,F377='Drop down lists'!$D$20,F377='Drop down lists'!$D$21,F377='Drop down lists'!$D$22,F377='Drop down lists'!$D$23),0,1)</f>
        <v>0</v>
      </c>
      <c r="S377" s="382">
        <f>IF(ISNA(VLOOKUP(G377,'Drop down lists'!A:A,1,FALSE)),1,0)</f>
        <v>0</v>
      </c>
      <c r="T377" s="382">
        <f>IF(OR(I377='Drop down lists'!$H$12,I377='Drop down lists'!$H$13,I377='Drop down lists'!$H$14,I377='Drop down lists'!$H$15),0,1)</f>
        <v>0</v>
      </c>
    </row>
    <row r="378" spans="1:20" ht="19.75" customHeight="1">
      <c r="A378" s="14"/>
      <c r="B378" s="14"/>
      <c r="C378" s="14"/>
      <c r="D378" s="14"/>
      <c r="E378" s="16" t="s">
        <v>2289</v>
      </c>
      <c r="F378" s="16" t="s">
        <v>2289</v>
      </c>
      <c r="G378" s="16" t="s">
        <v>4506</v>
      </c>
      <c r="H378" s="14"/>
      <c r="I378" s="16" t="s">
        <v>2289</v>
      </c>
      <c r="J378" s="208"/>
      <c r="K378" s="17"/>
      <c r="P378" s="382">
        <f t="shared" si="5"/>
        <v>0</v>
      </c>
      <c r="Q378" s="382">
        <f>IF(OR(E378='Drop down lists'!$D$3,E378='Drop down lists'!$D$4,E378='Drop down lists'!$D$5,E378='Drop down lists'!$D$6,E378='Drop down lists'!$D$6,E378='Drop down lists'!$D$7,E378='Drop down lists'!$D$8,E378='Drop down lists'!$D$9),0,1)</f>
        <v>0</v>
      </c>
      <c r="R378" s="382">
        <f>IF(OR(F378='Drop down lists'!$D$12,F378='Drop down lists'!$D$13,F378='Drop down lists'!$D$14,F378='Drop down lists'!$D$15,F378='Drop down lists'!$D$16,F378='Drop down lists'!$D$17,F378='Drop down lists'!$D$18,F378='Drop down lists'!$D$19,F378='Drop down lists'!$D$20,F378='Drop down lists'!$D$21,F378='Drop down lists'!$D$22,F378='Drop down lists'!$D$23),0,1)</f>
        <v>0</v>
      </c>
      <c r="S378" s="382">
        <f>IF(ISNA(VLOOKUP(G378,'Drop down lists'!A:A,1,FALSE)),1,0)</f>
        <v>0</v>
      </c>
      <c r="T378" s="382">
        <f>IF(OR(I378='Drop down lists'!$H$12,I378='Drop down lists'!$H$13,I378='Drop down lists'!$H$14,I378='Drop down lists'!$H$15),0,1)</f>
        <v>0</v>
      </c>
    </row>
    <row r="379" spans="1:20" ht="19.75" customHeight="1">
      <c r="A379" s="14"/>
      <c r="B379" s="14"/>
      <c r="C379" s="14"/>
      <c r="D379" s="14"/>
      <c r="E379" s="16" t="s">
        <v>2289</v>
      </c>
      <c r="F379" s="16" t="s">
        <v>2289</v>
      </c>
      <c r="G379" s="16" t="s">
        <v>4506</v>
      </c>
      <c r="H379" s="14"/>
      <c r="I379" s="16" t="s">
        <v>2289</v>
      </c>
      <c r="J379" s="208"/>
      <c r="K379" s="17"/>
      <c r="P379" s="382">
        <f t="shared" si="5"/>
        <v>0</v>
      </c>
      <c r="Q379" s="382">
        <f>IF(OR(E379='Drop down lists'!$D$3,E379='Drop down lists'!$D$4,E379='Drop down lists'!$D$5,E379='Drop down lists'!$D$6,E379='Drop down lists'!$D$6,E379='Drop down lists'!$D$7,E379='Drop down lists'!$D$8,E379='Drop down lists'!$D$9),0,1)</f>
        <v>0</v>
      </c>
      <c r="R379" s="382">
        <f>IF(OR(F379='Drop down lists'!$D$12,F379='Drop down lists'!$D$13,F379='Drop down lists'!$D$14,F379='Drop down lists'!$D$15,F379='Drop down lists'!$D$16,F379='Drop down lists'!$D$17,F379='Drop down lists'!$D$18,F379='Drop down lists'!$D$19,F379='Drop down lists'!$D$20,F379='Drop down lists'!$D$21,F379='Drop down lists'!$D$22,F379='Drop down lists'!$D$23),0,1)</f>
        <v>0</v>
      </c>
      <c r="S379" s="382">
        <f>IF(ISNA(VLOOKUP(G379,'Drop down lists'!A:A,1,FALSE)),1,0)</f>
        <v>0</v>
      </c>
      <c r="T379" s="382">
        <f>IF(OR(I379='Drop down lists'!$H$12,I379='Drop down lists'!$H$13,I379='Drop down lists'!$H$14,I379='Drop down lists'!$H$15),0,1)</f>
        <v>0</v>
      </c>
    </row>
    <row r="380" spans="1:20" ht="19.75" customHeight="1">
      <c r="A380" s="14"/>
      <c r="B380" s="14"/>
      <c r="C380" s="14"/>
      <c r="D380" s="14"/>
      <c r="E380" s="16" t="s">
        <v>2289</v>
      </c>
      <c r="F380" s="16" t="s">
        <v>2289</v>
      </c>
      <c r="G380" s="16" t="s">
        <v>4506</v>
      </c>
      <c r="H380" s="14"/>
      <c r="I380" s="16" t="s">
        <v>2289</v>
      </c>
      <c r="J380" s="208"/>
      <c r="K380" s="17"/>
      <c r="P380" s="382">
        <f t="shared" si="5"/>
        <v>0</v>
      </c>
      <c r="Q380" s="382">
        <f>IF(OR(E380='Drop down lists'!$D$3,E380='Drop down lists'!$D$4,E380='Drop down lists'!$D$5,E380='Drop down lists'!$D$6,E380='Drop down lists'!$D$6,E380='Drop down lists'!$D$7,E380='Drop down lists'!$D$8,E380='Drop down lists'!$D$9),0,1)</f>
        <v>0</v>
      </c>
      <c r="R380" s="382">
        <f>IF(OR(F380='Drop down lists'!$D$12,F380='Drop down lists'!$D$13,F380='Drop down lists'!$D$14,F380='Drop down lists'!$D$15,F380='Drop down lists'!$D$16,F380='Drop down lists'!$D$17,F380='Drop down lists'!$D$18,F380='Drop down lists'!$D$19,F380='Drop down lists'!$D$20,F380='Drop down lists'!$D$21,F380='Drop down lists'!$D$22,F380='Drop down lists'!$D$23),0,1)</f>
        <v>0</v>
      </c>
      <c r="S380" s="382">
        <f>IF(ISNA(VLOOKUP(G380,'Drop down lists'!A:A,1,FALSE)),1,0)</f>
        <v>0</v>
      </c>
      <c r="T380" s="382">
        <f>IF(OR(I380='Drop down lists'!$H$12,I380='Drop down lists'!$H$13,I380='Drop down lists'!$H$14,I380='Drop down lists'!$H$15),0,1)</f>
        <v>0</v>
      </c>
    </row>
    <row r="381" spans="1:20" ht="19.75" customHeight="1">
      <c r="A381" s="14"/>
      <c r="B381" s="14"/>
      <c r="C381" s="14"/>
      <c r="D381" s="14"/>
      <c r="E381" s="16" t="s">
        <v>2289</v>
      </c>
      <c r="F381" s="16" t="s">
        <v>2289</v>
      </c>
      <c r="G381" s="16" t="s">
        <v>4506</v>
      </c>
      <c r="H381" s="14"/>
      <c r="I381" s="16" t="s">
        <v>2289</v>
      </c>
      <c r="J381" s="208"/>
      <c r="K381" s="17"/>
      <c r="P381" s="382">
        <f t="shared" si="5"/>
        <v>0</v>
      </c>
      <c r="Q381" s="382">
        <f>IF(OR(E381='Drop down lists'!$D$3,E381='Drop down lists'!$D$4,E381='Drop down lists'!$D$5,E381='Drop down lists'!$D$6,E381='Drop down lists'!$D$6,E381='Drop down lists'!$D$7,E381='Drop down lists'!$D$8,E381='Drop down lists'!$D$9),0,1)</f>
        <v>0</v>
      </c>
      <c r="R381" s="382">
        <f>IF(OR(F381='Drop down lists'!$D$12,F381='Drop down lists'!$D$13,F381='Drop down lists'!$D$14,F381='Drop down lists'!$D$15,F381='Drop down lists'!$D$16,F381='Drop down lists'!$D$17,F381='Drop down lists'!$D$18,F381='Drop down lists'!$D$19,F381='Drop down lists'!$D$20,F381='Drop down lists'!$D$21,F381='Drop down lists'!$D$22,F381='Drop down lists'!$D$23),0,1)</f>
        <v>0</v>
      </c>
      <c r="S381" s="382">
        <f>IF(ISNA(VLOOKUP(G381,'Drop down lists'!A:A,1,FALSE)),1,0)</f>
        <v>0</v>
      </c>
      <c r="T381" s="382">
        <f>IF(OR(I381='Drop down lists'!$H$12,I381='Drop down lists'!$H$13,I381='Drop down lists'!$H$14,I381='Drop down lists'!$H$15),0,1)</f>
        <v>0</v>
      </c>
    </row>
    <row r="382" spans="1:20" ht="19.75" customHeight="1">
      <c r="A382" s="14"/>
      <c r="B382" s="14"/>
      <c r="C382" s="14"/>
      <c r="D382" s="14"/>
      <c r="E382" s="16" t="s">
        <v>2289</v>
      </c>
      <c r="F382" s="16" t="s">
        <v>2289</v>
      </c>
      <c r="G382" s="16" t="s">
        <v>4506</v>
      </c>
      <c r="H382" s="14"/>
      <c r="I382" s="16" t="s">
        <v>2289</v>
      </c>
      <c r="J382" s="208"/>
      <c r="K382" s="17"/>
      <c r="P382" s="382">
        <f t="shared" si="5"/>
        <v>0</v>
      </c>
      <c r="Q382" s="382">
        <f>IF(OR(E382='Drop down lists'!$D$3,E382='Drop down lists'!$D$4,E382='Drop down lists'!$D$5,E382='Drop down lists'!$D$6,E382='Drop down lists'!$D$6,E382='Drop down lists'!$D$7,E382='Drop down lists'!$D$8,E382='Drop down lists'!$D$9),0,1)</f>
        <v>0</v>
      </c>
      <c r="R382" s="382">
        <f>IF(OR(F382='Drop down lists'!$D$12,F382='Drop down lists'!$D$13,F382='Drop down lists'!$D$14,F382='Drop down lists'!$D$15,F382='Drop down lists'!$D$16,F382='Drop down lists'!$D$17,F382='Drop down lists'!$D$18,F382='Drop down lists'!$D$19,F382='Drop down lists'!$D$20,F382='Drop down lists'!$D$21,F382='Drop down lists'!$D$22,F382='Drop down lists'!$D$23),0,1)</f>
        <v>0</v>
      </c>
      <c r="S382" s="382">
        <f>IF(ISNA(VLOOKUP(G382,'Drop down lists'!A:A,1,FALSE)),1,0)</f>
        <v>0</v>
      </c>
      <c r="T382" s="382">
        <f>IF(OR(I382='Drop down lists'!$H$12,I382='Drop down lists'!$H$13,I382='Drop down lists'!$H$14,I382='Drop down lists'!$H$15),0,1)</f>
        <v>0</v>
      </c>
    </row>
    <row r="383" spans="1:20" ht="19.75" customHeight="1">
      <c r="A383" s="14"/>
      <c r="B383" s="14"/>
      <c r="C383" s="14"/>
      <c r="D383" s="14"/>
      <c r="E383" s="16" t="s">
        <v>2289</v>
      </c>
      <c r="F383" s="16" t="s">
        <v>2289</v>
      </c>
      <c r="G383" s="16" t="s">
        <v>4506</v>
      </c>
      <c r="H383" s="14"/>
      <c r="I383" s="16" t="s">
        <v>2289</v>
      </c>
      <c r="J383" s="208"/>
      <c r="K383" s="17"/>
      <c r="P383" s="382">
        <f t="shared" si="5"/>
        <v>0</v>
      </c>
      <c r="Q383" s="382">
        <f>IF(OR(E383='Drop down lists'!$D$3,E383='Drop down lists'!$D$4,E383='Drop down lists'!$D$5,E383='Drop down lists'!$D$6,E383='Drop down lists'!$D$6,E383='Drop down lists'!$D$7,E383='Drop down lists'!$D$8,E383='Drop down lists'!$D$9),0,1)</f>
        <v>0</v>
      </c>
      <c r="R383" s="382">
        <f>IF(OR(F383='Drop down lists'!$D$12,F383='Drop down lists'!$D$13,F383='Drop down lists'!$D$14,F383='Drop down lists'!$D$15,F383='Drop down lists'!$D$16,F383='Drop down lists'!$D$17,F383='Drop down lists'!$D$18,F383='Drop down lists'!$D$19,F383='Drop down lists'!$D$20,F383='Drop down lists'!$D$21,F383='Drop down lists'!$D$22,F383='Drop down lists'!$D$23),0,1)</f>
        <v>0</v>
      </c>
      <c r="S383" s="382">
        <f>IF(ISNA(VLOOKUP(G383,'Drop down lists'!A:A,1,FALSE)),1,0)</f>
        <v>0</v>
      </c>
      <c r="T383" s="382">
        <f>IF(OR(I383='Drop down lists'!$H$12,I383='Drop down lists'!$H$13,I383='Drop down lists'!$H$14,I383='Drop down lists'!$H$15),0,1)</f>
        <v>0</v>
      </c>
    </row>
    <row r="384" spans="1:20" ht="19.75" customHeight="1">
      <c r="A384" s="14"/>
      <c r="B384" s="14"/>
      <c r="C384" s="14"/>
      <c r="D384" s="14"/>
      <c r="E384" s="16" t="s">
        <v>2289</v>
      </c>
      <c r="F384" s="16" t="s">
        <v>2289</v>
      </c>
      <c r="G384" s="16" t="s">
        <v>4506</v>
      </c>
      <c r="H384" s="14"/>
      <c r="I384" s="16" t="s">
        <v>2289</v>
      </c>
      <c r="J384" s="208"/>
      <c r="K384" s="17"/>
      <c r="P384" s="382">
        <f t="shared" si="5"/>
        <v>0</v>
      </c>
      <c r="Q384" s="382">
        <f>IF(OR(E384='Drop down lists'!$D$3,E384='Drop down lists'!$D$4,E384='Drop down lists'!$D$5,E384='Drop down lists'!$D$6,E384='Drop down lists'!$D$6,E384='Drop down lists'!$D$7,E384='Drop down lists'!$D$8,E384='Drop down lists'!$D$9),0,1)</f>
        <v>0</v>
      </c>
      <c r="R384" s="382">
        <f>IF(OR(F384='Drop down lists'!$D$12,F384='Drop down lists'!$D$13,F384='Drop down lists'!$D$14,F384='Drop down lists'!$D$15,F384='Drop down lists'!$D$16,F384='Drop down lists'!$D$17,F384='Drop down lists'!$D$18,F384='Drop down lists'!$D$19,F384='Drop down lists'!$D$20,F384='Drop down lists'!$D$21,F384='Drop down lists'!$D$22,F384='Drop down lists'!$D$23),0,1)</f>
        <v>0</v>
      </c>
      <c r="S384" s="382">
        <f>IF(ISNA(VLOOKUP(G384,'Drop down lists'!A:A,1,FALSE)),1,0)</f>
        <v>0</v>
      </c>
      <c r="T384" s="382">
        <f>IF(OR(I384='Drop down lists'!$H$12,I384='Drop down lists'!$H$13,I384='Drop down lists'!$H$14,I384='Drop down lists'!$H$15),0,1)</f>
        <v>0</v>
      </c>
    </row>
    <row r="385" spans="1:20" ht="19.75" customHeight="1">
      <c r="A385" s="14"/>
      <c r="B385" s="14"/>
      <c r="C385" s="14"/>
      <c r="D385" s="14"/>
      <c r="E385" s="16" t="s">
        <v>2289</v>
      </c>
      <c r="F385" s="16" t="s">
        <v>2289</v>
      </c>
      <c r="G385" s="16" t="s">
        <v>4506</v>
      </c>
      <c r="H385" s="14"/>
      <c r="I385" s="16" t="s">
        <v>2289</v>
      </c>
      <c r="J385" s="208"/>
      <c r="K385" s="17"/>
      <c r="P385" s="382">
        <f t="shared" si="5"/>
        <v>0</v>
      </c>
      <c r="Q385" s="382">
        <f>IF(OR(E385='Drop down lists'!$D$3,E385='Drop down lists'!$D$4,E385='Drop down lists'!$D$5,E385='Drop down lists'!$D$6,E385='Drop down lists'!$D$6,E385='Drop down lists'!$D$7,E385='Drop down lists'!$D$8,E385='Drop down lists'!$D$9),0,1)</f>
        <v>0</v>
      </c>
      <c r="R385" s="382">
        <f>IF(OR(F385='Drop down lists'!$D$12,F385='Drop down lists'!$D$13,F385='Drop down lists'!$D$14,F385='Drop down lists'!$D$15,F385='Drop down lists'!$D$16,F385='Drop down lists'!$D$17,F385='Drop down lists'!$D$18,F385='Drop down lists'!$D$19,F385='Drop down lists'!$D$20,F385='Drop down lists'!$D$21,F385='Drop down lists'!$D$22,F385='Drop down lists'!$D$23),0,1)</f>
        <v>0</v>
      </c>
      <c r="S385" s="382">
        <f>IF(ISNA(VLOOKUP(G385,'Drop down lists'!A:A,1,FALSE)),1,0)</f>
        <v>0</v>
      </c>
      <c r="T385" s="382">
        <f>IF(OR(I385='Drop down lists'!$H$12,I385='Drop down lists'!$H$13,I385='Drop down lists'!$H$14,I385='Drop down lists'!$H$15),0,1)</f>
        <v>0</v>
      </c>
    </row>
    <row r="386" spans="1:20" ht="19.75" customHeight="1">
      <c r="A386" s="14"/>
      <c r="B386" s="14"/>
      <c r="C386" s="14"/>
      <c r="D386" s="14"/>
      <c r="E386" s="16" t="s">
        <v>2289</v>
      </c>
      <c r="F386" s="16" t="s">
        <v>2289</v>
      </c>
      <c r="G386" s="16" t="s">
        <v>4506</v>
      </c>
      <c r="H386" s="14"/>
      <c r="I386" s="16" t="s">
        <v>2289</v>
      </c>
      <c r="J386" s="208"/>
      <c r="K386" s="17"/>
      <c r="P386" s="382">
        <f t="shared" si="5"/>
        <v>0</v>
      </c>
      <c r="Q386" s="382">
        <f>IF(OR(E386='Drop down lists'!$D$3,E386='Drop down lists'!$D$4,E386='Drop down lists'!$D$5,E386='Drop down lists'!$D$6,E386='Drop down lists'!$D$6,E386='Drop down lists'!$D$7,E386='Drop down lists'!$D$8,E386='Drop down lists'!$D$9),0,1)</f>
        <v>0</v>
      </c>
      <c r="R386" s="382">
        <f>IF(OR(F386='Drop down lists'!$D$12,F386='Drop down lists'!$D$13,F386='Drop down lists'!$D$14,F386='Drop down lists'!$D$15,F386='Drop down lists'!$D$16,F386='Drop down lists'!$D$17,F386='Drop down lists'!$D$18,F386='Drop down lists'!$D$19,F386='Drop down lists'!$D$20,F386='Drop down lists'!$D$21,F386='Drop down lists'!$D$22,F386='Drop down lists'!$D$23),0,1)</f>
        <v>0</v>
      </c>
      <c r="S386" s="382">
        <f>IF(ISNA(VLOOKUP(G386,'Drop down lists'!A:A,1,FALSE)),1,0)</f>
        <v>0</v>
      </c>
      <c r="T386" s="382">
        <f>IF(OR(I386='Drop down lists'!$H$12,I386='Drop down lists'!$H$13,I386='Drop down lists'!$H$14,I386='Drop down lists'!$H$15),0,1)</f>
        <v>0</v>
      </c>
    </row>
    <row r="387" spans="1:20" ht="19.75" customHeight="1">
      <c r="A387" s="14"/>
      <c r="B387" s="14"/>
      <c r="C387" s="14"/>
      <c r="D387" s="14"/>
      <c r="E387" s="16" t="s">
        <v>2289</v>
      </c>
      <c r="F387" s="16" t="s">
        <v>2289</v>
      </c>
      <c r="G387" s="16" t="s">
        <v>4506</v>
      </c>
      <c r="H387" s="14"/>
      <c r="I387" s="16" t="s">
        <v>2289</v>
      </c>
      <c r="J387" s="208"/>
      <c r="K387" s="17"/>
      <c r="P387" s="382">
        <f t="shared" si="5"/>
        <v>0</v>
      </c>
      <c r="Q387" s="382">
        <f>IF(OR(E387='Drop down lists'!$D$3,E387='Drop down lists'!$D$4,E387='Drop down lists'!$D$5,E387='Drop down lists'!$D$6,E387='Drop down lists'!$D$6,E387='Drop down lists'!$D$7,E387='Drop down lists'!$D$8,E387='Drop down lists'!$D$9),0,1)</f>
        <v>0</v>
      </c>
      <c r="R387" s="382">
        <f>IF(OR(F387='Drop down lists'!$D$12,F387='Drop down lists'!$D$13,F387='Drop down lists'!$D$14,F387='Drop down lists'!$D$15,F387='Drop down lists'!$D$16,F387='Drop down lists'!$D$17,F387='Drop down lists'!$D$18,F387='Drop down lists'!$D$19,F387='Drop down lists'!$D$20,F387='Drop down lists'!$D$21,F387='Drop down lists'!$D$22,F387='Drop down lists'!$D$23),0,1)</f>
        <v>0</v>
      </c>
      <c r="S387" s="382">
        <f>IF(ISNA(VLOOKUP(G387,'Drop down lists'!A:A,1,FALSE)),1,0)</f>
        <v>0</v>
      </c>
      <c r="T387" s="382">
        <f>IF(OR(I387='Drop down lists'!$H$12,I387='Drop down lists'!$H$13,I387='Drop down lists'!$H$14,I387='Drop down lists'!$H$15),0,1)</f>
        <v>0</v>
      </c>
    </row>
    <row r="388" spans="1:20" ht="19.75" customHeight="1">
      <c r="A388" s="14"/>
      <c r="B388" s="14"/>
      <c r="C388" s="14"/>
      <c r="D388" s="14"/>
      <c r="E388" s="16" t="s">
        <v>2289</v>
      </c>
      <c r="F388" s="16" t="s">
        <v>2289</v>
      </c>
      <c r="G388" s="16" t="s">
        <v>4506</v>
      </c>
      <c r="H388" s="14"/>
      <c r="I388" s="16" t="s">
        <v>2289</v>
      </c>
      <c r="J388" s="208"/>
      <c r="K388" s="17"/>
      <c r="P388" s="382">
        <f t="shared" si="5"/>
        <v>0</v>
      </c>
      <c r="Q388" s="382">
        <f>IF(OR(E388='Drop down lists'!$D$3,E388='Drop down lists'!$D$4,E388='Drop down lists'!$D$5,E388='Drop down lists'!$D$6,E388='Drop down lists'!$D$6,E388='Drop down lists'!$D$7,E388='Drop down lists'!$D$8,E388='Drop down lists'!$D$9),0,1)</f>
        <v>0</v>
      </c>
      <c r="R388" s="382">
        <f>IF(OR(F388='Drop down lists'!$D$12,F388='Drop down lists'!$D$13,F388='Drop down lists'!$D$14,F388='Drop down lists'!$D$15,F388='Drop down lists'!$D$16,F388='Drop down lists'!$D$17,F388='Drop down lists'!$D$18,F388='Drop down lists'!$D$19,F388='Drop down lists'!$D$20,F388='Drop down lists'!$D$21,F388='Drop down lists'!$D$22,F388='Drop down lists'!$D$23),0,1)</f>
        <v>0</v>
      </c>
      <c r="S388" s="382">
        <f>IF(ISNA(VLOOKUP(G388,'Drop down lists'!A:A,1,FALSE)),1,0)</f>
        <v>0</v>
      </c>
      <c r="T388" s="382">
        <f>IF(OR(I388='Drop down lists'!$H$12,I388='Drop down lists'!$H$13,I388='Drop down lists'!$H$14,I388='Drop down lists'!$H$15),0,1)</f>
        <v>0</v>
      </c>
    </row>
    <row r="389" spans="1:20" ht="19.75" customHeight="1">
      <c r="A389" s="14"/>
      <c r="B389" s="14"/>
      <c r="C389" s="14"/>
      <c r="D389" s="14"/>
      <c r="E389" s="16" t="s">
        <v>2289</v>
      </c>
      <c r="F389" s="16" t="s">
        <v>2289</v>
      </c>
      <c r="G389" s="16" t="s">
        <v>4506</v>
      </c>
      <c r="H389" s="14"/>
      <c r="I389" s="16" t="s">
        <v>2289</v>
      </c>
      <c r="J389" s="208"/>
      <c r="K389" s="17"/>
      <c r="P389" s="382">
        <f t="shared" si="5"/>
        <v>0</v>
      </c>
      <c r="Q389" s="382">
        <f>IF(OR(E389='Drop down lists'!$D$3,E389='Drop down lists'!$D$4,E389='Drop down lists'!$D$5,E389='Drop down lists'!$D$6,E389='Drop down lists'!$D$6,E389='Drop down lists'!$D$7,E389='Drop down lists'!$D$8,E389='Drop down lists'!$D$9),0,1)</f>
        <v>0</v>
      </c>
      <c r="R389" s="382">
        <f>IF(OR(F389='Drop down lists'!$D$12,F389='Drop down lists'!$D$13,F389='Drop down lists'!$D$14,F389='Drop down lists'!$D$15,F389='Drop down lists'!$D$16,F389='Drop down lists'!$D$17,F389='Drop down lists'!$D$18,F389='Drop down lists'!$D$19,F389='Drop down lists'!$D$20,F389='Drop down lists'!$D$21,F389='Drop down lists'!$D$22,F389='Drop down lists'!$D$23),0,1)</f>
        <v>0</v>
      </c>
      <c r="S389" s="382">
        <f>IF(ISNA(VLOOKUP(G389,'Drop down lists'!A:A,1,FALSE)),1,0)</f>
        <v>0</v>
      </c>
      <c r="T389" s="382">
        <f>IF(OR(I389='Drop down lists'!$H$12,I389='Drop down lists'!$H$13,I389='Drop down lists'!$H$14,I389='Drop down lists'!$H$15),0,1)</f>
        <v>0</v>
      </c>
    </row>
    <row r="390" spans="1:20" ht="19.75" customHeight="1">
      <c r="A390" s="14"/>
      <c r="B390" s="14"/>
      <c r="C390" s="14"/>
      <c r="D390" s="14"/>
      <c r="E390" s="16" t="s">
        <v>2289</v>
      </c>
      <c r="F390" s="16" t="s">
        <v>2289</v>
      </c>
      <c r="G390" s="16" t="s">
        <v>4506</v>
      </c>
      <c r="H390" s="14"/>
      <c r="I390" s="16" t="s">
        <v>2289</v>
      </c>
      <c r="J390" s="208"/>
      <c r="K390" s="17"/>
      <c r="P390" s="382">
        <f t="shared" si="5"/>
        <v>0</v>
      </c>
      <c r="Q390" s="382">
        <f>IF(OR(E390='Drop down lists'!$D$3,E390='Drop down lists'!$D$4,E390='Drop down lists'!$D$5,E390='Drop down lists'!$D$6,E390='Drop down lists'!$D$6,E390='Drop down lists'!$D$7,E390='Drop down lists'!$D$8,E390='Drop down lists'!$D$9),0,1)</f>
        <v>0</v>
      </c>
      <c r="R390" s="382">
        <f>IF(OR(F390='Drop down lists'!$D$12,F390='Drop down lists'!$D$13,F390='Drop down lists'!$D$14,F390='Drop down lists'!$D$15,F390='Drop down lists'!$D$16,F390='Drop down lists'!$D$17,F390='Drop down lists'!$D$18,F390='Drop down lists'!$D$19,F390='Drop down lists'!$D$20,F390='Drop down lists'!$D$21,F390='Drop down lists'!$D$22,F390='Drop down lists'!$D$23),0,1)</f>
        <v>0</v>
      </c>
      <c r="S390" s="382">
        <f>IF(ISNA(VLOOKUP(G390,'Drop down lists'!A:A,1,FALSE)),1,0)</f>
        <v>0</v>
      </c>
      <c r="T390" s="382">
        <f>IF(OR(I390='Drop down lists'!$H$12,I390='Drop down lists'!$H$13,I390='Drop down lists'!$H$14,I390='Drop down lists'!$H$15),0,1)</f>
        <v>0</v>
      </c>
    </row>
    <row r="391" spans="1:20" ht="19.75" customHeight="1">
      <c r="A391" s="14"/>
      <c r="B391" s="14"/>
      <c r="C391" s="14"/>
      <c r="D391" s="14"/>
      <c r="E391" s="16" t="s">
        <v>2289</v>
      </c>
      <c r="F391" s="16" t="s">
        <v>2289</v>
      </c>
      <c r="G391" s="16" t="s">
        <v>4506</v>
      </c>
      <c r="H391" s="14"/>
      <c r="I391" s="16" t="s">
        <v>2289</v>
      </c>
      <c r="J391" s="208"/>
      <c r="K391" s="17"/>
      <c r="P391" s="382">
        <f t="shared" si="5"/>
        <v>0</v>
      </c>
      <c r="Q391" s="382">
        <f>IF(OR(E391='Drop down lists'!$D$3,E391='Drop down lists'!$D$4,E391='Drop down lists'!$D$5,E391='Drop down lists'!$D$6,E391='Drop down lists'!$D$6,E391='Drop down lists'!$D$7,E391='Drop down lists'!$D$8,E391='Drop down lists'!$D$9),0,1)</f>
        <v>0</v>
      </c>
      <c r="R391" s="382">
        <f>IF(OR(F391='Drop down lists'!$D$12,F391='Drop down lists'!$D$13,F391='Drop down lists'!$D$14,F391='Drop down lists'!$D$15,F391='Drop down lists'!$D$16,F391='Drop down lists'!$D$17,F391='Drop down lists'!$D$18,F391='Drop down lists'!$D$19,F391='Drop down lists'!$D$20,F391='Drop down lists'!$D$21,F391='Drop down lists'!$D$22,F391='Drop down lists'!$D$23),0,1)</f>
        <v>0</v>
      </c>
      <c r="S391" s="382">
        <f>IF(ISNA(VLOOKUP(G391,'Drop down lists'!A:A,1,FALSE)),1,0)</f>
        <v>0</v>
      </c>
      <c r="T391" s="382">
        <f>IF(OR(I391='Drop down lists'!$H$12,I391='Drop down lists'!$H$13,I391='Drop down lists'!$H$14,I391='Drop down lists'!$H$15),0,1)</f>
        <v>0</v>
      </c>
    </row>
    <row r="392" spans="1:20" ht="19.75" customHeight="1">
      <c r="A392" s="14"/>
      <c r="B392" s="14"/>
      <c r="C392" s="14"/>
      <c r="D392" s="14"/>
      <c r="E392" s="16" t="s">
        <v>2289</v>
      </c>
      <c r="F392" s="16" t="s">
        <v>2289</v>
      </c>
      <c r="G392" s="16" t="s">
        <v>4506</v>
      </c>
      <c r="H392" s="14"/>
      <c r="I392" s="16" t="s">
        <v>2289</v>
      </c>
      <c r="J392" s="208"/>
      <c r="K392" s="17"/>
      <c r="P392" s="382">
        <f t="shared" si="5"/>
        <v>0</v>
      </c>
      <c r="Q392" s="382">
        <f>IF(OR(E392='Drop down lists'!$D$3,E392='Drop down lists'!$D$4,E392='Drop down lists'!$D$5,E392='Drop down lists'!$D$6,E392='Drop down lists'!$D$6,E392='Drop down lists'!$D$7,E392='Drop down lists'!$D$8,E392='Drop down lists'!$D$9),0,1)</f>
        <v>0</v>
      </c>
      <c r="R392" s="382">
        <f>IF(OR(F392='Drop down lists'!$D$12,F392='Drop down lists'!$D$13,F392='Drop down lists'!$D$14,F392='Drop down lists'!$D$15,F392='Drop down lists'!$D$16,F392='Drop down lists'!$D$17,F392='Drop down lists'!$D$18,F392='Drop down lists'!$D$19,F392='Drop down lists'!$D$20,F392='Drop down lists'!$D$21,F392='Drop down lists'!$D$22,F392='Drop down lists'!$D$23),0,1)</f>
        <v>0</v>
      </c>
      <c r="S392" s="382">
        <f>IF(ISNA(VLOOKUP(G392,'Drop down lists'!A:A,1,FALSE)),1,0)</f>
        <v>0</v>
      </c>
      <c r="T392" s="382">
        <f>IF(OR(I392='Drop down lists'!$H$12,I392='Drop down lists'!$H$13,I392='Drop down lists'!$H$14,I392='Drop down lists'!$H$15),0,1)</f>
        <v>0</v>
      </c>
    </row>
    <row r="393" spans="1:20" ht="19.75" customHeight="1">
      <c r="A393" s="14"/>
      <c r="B393" s="14"/>
      <c r="C393" s="14"/>
      <c r="D393" s="14"/>
      <c r="E393" s="16" t="s">
        <v>2289</v>
      </c>
      <c r="F393" s="16" t="s">
        <v>2289</v>
      </c>
      <c r="G393" s="16" t="s">
        <v>4506</v>
      </c>
      <c r="H393" s="14"/>
      <c r="I393" s="16" t="s">
        <v>2289</v>
      </c>
      <c r="J393" s="208"/>
      <c r="K393" s="17"/>
      <c r="P393" s="382">
        <f t="shared" si="5"/>
        <v>0</v>
      </c>
      <c r="Q393" s="382">
        <f>IF(OR(E393='Drop down lists'!$D$3,E393='Drop down lists'!$D$4,E393='Drop down lists'!$D$5,E393='Drop down lists'!$D$6,E393='Drop down lists'!$D$6,E393='Drop down lists'!$D$7,E393='Drop down lists'!$D$8,E393='Drop down lists'!$D$9),0,1)</f>
        <v>0</v>
      </c>
      <c r="R393" s="382">
        <f>IF(OR(F393='Drop down lists'!$D$12,F393='Drop down lists'!$D$13,F393='Drop down lists'!$D$14,F393='Drop down lists'!$D$15,F393='Drop down lists'!$D$16,F393='Drop down lists'!$D$17,F393='Drop down lists'!$D$18,F393='Drop down lists'!$D$19,F393='Drop down lists'!$D$20,F393='Drop down lists'!$D$21,F393='Drop down lists'!$D$22,F393='Drop down lists'!$D$23),0,1)</f>
        <v>0</v>
      </c>
      <c r="S393" s="382">
        <f>IF(ISNA(VLOOKUP(G393,'Drop down lists'!A:A,1,FALSE)),1,0)</f>
        <v>0</v>
      </c>
      <c r="T393" s="382">
        <f>IF(OR(I393='Drop down lists'!$H$12,I393='Drop down lists'!$H$13,I393='Drop down lists'!$H$14,I393='Drop down lists'!$H$15),0,1)</f>
        <v>0</v>
      </c>
    </row>
    <row r="394" spans="1:20" ht="19.75" customHeight="1">
      <c r="A394" s="14"/>
      <c r="B394" s="14"/>
      <c r="C394" s="14"/>
      <c r="D394" s="14"/>
      <c r="E394" s="16" t="s">
        <v>2289</v>
      </c>
      <c r="F394" s="16" t="s">
        <v>2289</v>
      </c>
      <c r="G394" s="16" t="s">
        <v>4506</v>
      </c>
      <c r="H394" s="14"/>
      <c r="I394" s="16" t="s">
        <v>2289</v>
      </c>
      <c r="J394" s="208"/>
      <c r="K394" s="17"/>
      <c r="P394" s="382">
        <f t="shared" si="5"/>
        <v>0</v>
      </c>
      <c r="Q394" s="382">
        <f>IF(OR(E394='Drop down lists'!$D$3,E394='Drop down lists'!$D$4,E394='Drop down lists'!$D$5,E394='Drop down lists'!$D$6,E394='Drop down lists'!$D$6,E394='Drop down lists'!$D$7,E394='Drop down lists'!$D$8,E394='Drop down lists'!$D$9),0,1)</f>
        <v>0</v>
      </c>
      <c r="R394" s="382">
        <f>IF(OR(F394='Drop down lists'!$D$12,F394='Drop down lists'!$D$13,F394='Drop down lists'!$D$14,F394='Drop down lists'!$D$15,F394='Drop down lists'!$D$16,F394='Drop down lists'!$D$17,F394='Drop down lists'!$D$18,F394='Drop down lists'!$D$19,F394='Drop down lists'!$D$20,F394='Drop down lists'!$D$21,F394='Drop down lists'!$D$22,F394='Drop down lists'!$D$23),0,1)</f>
        <v>0</v>
      </c>
      <c r="S394" s="382">
        <f>IF(ISNA(VLOOKUP(G394,'Drop down lists'!A:A,1,FALSE)),1,0)</f>
        <v>0</v>
      </c>
      <c r="T394" s="382">
        <f>IF(OR(I394='Drop down lists'!$H$12,I394='Drop down lists'!$H$13,I394='Drop down lists'!$H$14,I394='Drop down lists'!$H$15),0,1)</f>
        <v>0</v>
      </c>
    </row>
    <row r="395" spans="1:20" ht="19.75" customHeight="1">
      <c r="A395" s="14"/>
      <c r="B395" s="14"/>
      <c r="C395" s="14"/>
      <c r="D395" s="14"/>
      <c r="E395" s="16" t="s">
        <v>2289</v>
      </c>
      <c r="F395" s="16" t="s">
        <v>2289</v>
      </c>
      <c r="G395" s="16" t="s">
        <v>4506</v>
      </c>
      <c r="H395" s="14"/>
      <c r="I395" s="16" t="s">
        <v>2289</v>
      </c>
      <c r="J395" s="208"/>
      <c r="K395" s="17"/>
      <c r="P395" s="382">
        <f t="shared" si="5"/>
        <v>0</v>
      </c>
      <c r="Q395" s="382">
        <f>IF(OR(E395='Drop down lists'!$D$3,E395='Drop down lists'!$D$4,E395='Drop down lists'!$D$5,E395='Drop down lists'!$D$6,E395='Drop down lists'!$D$6,E395='Drop down lists'!$D$7,E395='Drop down lists'!$D$8,E395='Drop down lists'!$D$9),0,1)</f>
        <v>0</v>
      </c>
      <c r="R395" s="382">
        <f>IF(OR(F395='Drop down lists'!$D$12,F395='Drop down lists'!$D$13,F395='Drop down lists'!$D$14,F395='Drop down lists'!$D$15,F395='Drop down lists'!$D$16,F395='Drop down lists'!$D$17,F395='Drop down lists'!$D$18,F395='Drop down lists'!$D$19,F395='Drop down lists'!$D$20,F395='Drop down lists'!$D$21,F395='Drop down lists'!$D$22,F395='Drop down lists'!$D$23),0,1)</f>
        <v>0</v>
      </c>
      <c r="S395" s="382">
        <f>IF(ISNA(VLOOKUP(G395,'Drop down lists'!A:A,1,FALSE)),1,0)</f>
        <v>0</v>
      </c>
      <c r="T395" s="382">
        <f>IF(OR(I395='Drop down lists'!$H$12,I395='Drop down lists'!$H$13,I395='Drop down lists'!$H$14,I395='Drop down lists'!$H$15),0,1)</f>
        <v>0</v>
      </c>
    </row>
    <row r="396" spans="1:20" ht="19.75" customHeight="1">
      <c r="A396" s="14"/>
      <c r="B396" s="14"/>
      <c r="C396" s="14"/>
      <c r="D396" s="14"/>
      <c r="E396" s="16" t="s">
        <v>2289</v>
      </c>
      <c r="F396" s="16" t="s">
        <v>2289</v>
      </c>
      <c r="G396" s="16" t="s">
        <v>4506</v>
      </c>
      <c r="H396" s="14"/>
      <c r="I396" s="16" t="s">
        <v>2289</v>
      </c>
      <c r="J396" s="208"/>
      <c r="K396" s="17"/>
      <c r="P396" s="382">
        <f t="shared" si="5"/>
        <v>0</v>
      </c>
      <c r="Q396" s="382">
        <f>IF(OR(E396='Drop down lists'!$D$3,E396='Drop down lists'!$D$4,E396='Drop down lists'!$D$5,E396='Drop down lists'!$D$6,E396='Drop down lists'!$D$6,E396='Drop down lists'!$D$7,E396='Drop down lists'!$D$8,E396='Drop down lists'!$D$9),0,1)</f>
        <v>0</v>
      </c>
      <c r="R396" s="382">
        <f>IF(OR(F396='Drop down lists'!$D$12,F396='Drop down lists'!$D$13,F396='Drop down lists'!$D$14,F396='Drop down lists'!$D$15,F396='Drop down lists'!$D$16,F396='Drop down lists'!$D$17,F396='Drop down lists'!$D$18,F396='Drop down lists'!$D$19,F396='Drop down lists'!$D$20,F396='Drop down lists'!$D$21,F396='Drop down lists'!$D$22,F396='Drop down lists'!$D$23),0,1)</f>
        <v>0</v>
      </c>
      <c r="S396" s="382">
        <f>IF(ISNA(VLOOKUP(G396,'Drop down lists'!A:A,1,FALSE)),1,0)</f>
        <v>0</v>
      </c>
      <c r="T396" s="382">
        <f>IF(OR(I396='Drop down lists'!$H$12,I396='Drop down lists'!$H$13,I396='Drop down lists'!$H$14,I396='Drop down lists'!$H$15),0,1)</f>
        <v>0</v>
      </c>
    </row>
    <row r="397" spans="1:20" ht="19.75" customHeight="1">
      <c r="A397" s="14"/>
      <c r="B397" s="14"/>
      <c r="C397" s="14"/>
      <c r="D397" s="14"/>
      <c r="E397" s="16" t="s">
        <v>2289</v>
      </c>
      <c r="F397" s="16" t="s">
        <v>2289</v>
      </c>
      <c r="G397" s="16" t="s">
        <v>4506</v>
      </c>
      <c r="H397" s="14"/>
      <c r="I397" s="16" t="s">
        <v>2289</v>
      </c>
      <c r="J397" s="208"/>
      <c r="K397" s="17"/>
      <c r="P397" s="382">
        <f t="shared" ref="P397:P460" si="6">IF(OR(ISNUMBER(J397),ISBLANK(J397)),0,1)</f>
        <v>0</v>
      </c>
      <c r="Q397" s="382">
        <f>IF(OR(E397='Drop down lists'!$D$3,E397='Drop down lists'!$D$4,E397='Drop down lists'!$D$5,E397='Drop down lists'!$D$6,E397='Drop down lists'!$D$6,E397='Drop down lists'!$D$7,E397='Drop down lists'!$D$8,E397='Drop down lists'!$D$9),0,1)</f>
        <v>0</v>
      </c>
      <c r="R397" s="382">
        <f>IF(OR(F397='Drop down lists'!$D$12,F397='Drop down lists'!$D$13,F397='Drop down lists'!$D$14,F397='Drop down lists'!$D$15,F397='Drop down lists'!$D$16,F397='Drop down lists'!$D$17,F397='Drop down lists'!$D$18,F397='Drop down lists'!$D$19,F397='Drop down lists'!$D$20,F397='Drop down lists'!$D$21,F397='Drop down lists'!$D$22,F397='Drop down lists'!$D$23),0,1)</f>
        <v>0</v>
      </c>
      <c r="S397" s="382">
        <f>IF(ISNA(VLOOKUP(G397,'Drop down lists'!A:A,1,FALSE)),1,0)</f>
        <v>0</v>
      </c>
      <c r="T397" s="382">
        <f>IF(OR(I397='Drop down lists'!$H$12,I397='Drop down lists'!$H$13,I397='Drop down lists'!$H$14,I397='Drop down lists'!$H$15),0,1)</f>
        <v>0</v>
      </c>
    </row>
    <row r="398" spans="1:20" ht="19.75" customHeight="1">
      <c r="A398" s="14"/>
      <c r="B398" s="14"/>
      <c r="C398" s="14"/>
      <c r="D398" s="14"/>
      <c r="E398" s="16" t="s">
        <v>2289</v>
      </c>
      <c r="F398" s="16" t="s">
        <v>2289</v>
      </c>
      <c r="G398" s="16" t="s">
        <v>4506</v>
      </c>
      <c r="H398" s="14"/>
      <c r="I398" s="16" t="s">
        <v>2289</v>
      </c>
      <c r="J398" s="208"/>
      <c r="K398" s="17"/>
      <c r="P398" s="382">
        <f t="shared" si="6"/>
        <v>0</v>
      </c>
      <c r="Q398" s="382">
        <f>IF(OR(E398='Drop down lists'!$D$3,E398='Drop down lists'!$D$4,E398='Drop down lists'!$D$5,E398='Drop down lists'!$D$6,E398='Drop down lists'!$D$6,E398='Drop down lists'!$D$7,E398='Drop down lists'!$D$8,E398='Drop down lists'!$D$9),0,1)</f>
        <v>0</v>
      </c>
      <c r="R398" s="382">
        <f>IF(OR(F398='Drop down lists'!$D$12,F398='Drop down lists'!$D$13,F398='Drop down lists'!$D$14,F398='Drop down lists'!$D$15,F398='Drop down lists'!$D$16,F398='Drop down lists'!$D$17,F398='Drop down lists'!$D$18,F398='Drop down lists'!$D$19,F398='Drop down lists'!$D$20,F398='Drop down lists'!$D$21,F398='Drop down lists'!$D$22,F398='Drop down lists'!$D$23),0,1)</f>
        <v>0</v>
      </c>
      <c r="S398" s="382">
        <f>IF(ISNA(VLOOKUP(G398,'Drop down lists'!A:A,1,FALSE)),1,0)</f>
        <v>0</v>
      </c>
      <c r="T398" s="382">
        <f>IF(OR(I398='Drop down lists'!$H$12,I398='Drop down lists'!$H$13,I398='Drop down lists'!$H$14,I398='Drop down lists'!$H$15),0,1)</f>
        <v>0</v>
      </c>
    </row>
    <row r="399" spans="1:20" ht="19.75" customHeight="1">
      <c r="A399" s="14"/>
      <c r="B399" s="14"/>
      <c r="C399" s="14"/>
      <c r="D399" s="14"/>
      <c r="E399" s="16" t="s">
        <v>2289</v>
      </c>
      <c r="F399" s="16" t="s">
        <v>2289</v>
      </c>
      <c r="G399" s="16" t="s">
        <v>4506</v>
      </c>
      <c r="H399" s="14"/>
      <c r="I399" s="16" t="s">
        <v>2289</v>
      </c>
      <c r="J399" s="208"/>
      <c r="K399" s="17"/>
      <c r="P399" s="382">
        <f t="shared" si="6"/>
        <v>0</v>
      </c>
      <c r="Q399" s="382">
        <f>IF(OR(E399='Drop down lists'!$D$3,E399='Drop down lists'!$D$4,E399='Drop down lists'!$D$5,E399='Drop down lists'!$D$6,E399='Drop down lists'!$D$6,E399='Drop down lists'!$D$7,E399='Drop down lists'!$D$8,E399='Drop down lists'!$D$9),0,1)</f>
        <v>0</v>
      </c>
      <c r="R399" s="382">
        <f>IF(OR(F399='Drop down lists'!$D$12,F399='Drop down lists'!$D$13,F399='Drop down lists'!$D$14,F399='Drop down lists'!$D$15,F399='Drop down lists'!$D$16,F399='Drop down lists'!$D$17,F399='Drop down lists'!$D$18,F399='Drop down lists'!$D$19,F399='Drop down lists'!$D$20,F399='Drop down lists'!$D$21,F399='Drop down lists'!$D$22,F399='Drop down lists'!$D$23),0,1)</f>
        <v>0</v>
      </c>
      <c r="S399" s="382">
        <f>IF(ISNA(VLOOKUP(G399,'Drop down lists'!A:A,1,FALSE)),1,0)</f>
        <v>0</v>
      </c>
      <c r="T399" s="382">
        <f>IF(OR(I399='Drop down lists'!$H$12,I399='Drop down lists'!$H$13,I399='Drop down lists'!$H$14,I399='Drop down lists'!$H$15),0,1)</f>
        <v>0</v>
      </c>
    </row>
    <row r="400" spans="1:20" ht="19.75" customHeight="1">
      <c r="A400" s="14"/>
      <c r="B400" s="14"/>
      <c r="C400" s="14"/>
      <c r="D400" s="14"/>
      <c r="E400" s="16" t="s">
        <v>2289</v>
      </c>
      <c r="F400" s="16" t="s">
        <v>2289</v>
      </c>
      <c r="G400" s="16" t="s">
        <v>4506</v>
      </c>
      <c r="H400" s="14"/>
      <c r="I400" s="16" t="s">
        <v>2289</v>
      </c>
      <c r="J400" s="208"/>
      <c r="K400" s="17"/>
      <c r="P400" s="382">
        <f t="shared" si="6"/>
        <v>0</v>
      </c>
      <c r="Q400" s="382">
        <f>IF(OR(E400='Drop down lists'!$D$3,E400='Drop down lists'!$D$4,E400='Drop down lists'!$D$5,E400='Drop down lists'!$D$6,E400='Drop down lists'!$D$6,E400='Drop down lists'!$D$7,E400='Drop down lists'!$D$8,E400='Drop down lists'!$D$9),0,1)</f>
        <v>0</v>
      </c>
      <c r="R400" s="382">
        <f>IF(OR(F400='Drop down lists'!$D$12,F400='Drop down lists'!$D$13,F400='Drop down lists'!$D$14,F400='Drop down lists'!$D$15,F400='Drop down lists'!$D$16,F400='Drop down lists'!$D$17,F400='Drop down lists'!$D$18,F400='Drop down lists'!$D$19,F400='Drop down lists'!$D$20,F400='Drop down lists'!$D$21,F400='Drop down lists'!$D$22,F400='Drop down lists'!$D$23),0,1)</f>
        <v>0</v>
      </c>
      <c r="S400" s="382">
        <f>IF(ISNA(VLOOKUP(G400,'Drop down lists'!A:A,1,FALSE)),1,0)</f>
        <v>0</v>
      </c>
      <c r="T400" s="382">
        <f>IF(OR(I400='Drop down lists'!$H$12,I400='Drop down lists'!$H$13,I400='Drop down lists'!$H$14,I400='Drop down lists'!$H$15),0,1)</f>
        <v>0</v>
      </c>
    </row>
    <row r="401" spans="1:20" ht="19.75" customHeight="1">
      <c r="A401" s="14"/>
      <c r="B401" s="14"/>
      <c r="C401" s="14"/>
      <c r="D401" s="14"/>
      <c r="E401" s="16" t="s">
        <v>2289</v>
      </c>
      <c r="F401" s="16" t="s">
        <v>2289</v>
      </c>
      <c r="G401" s="16" t="s">
        <v>4506</v>
      </c>
      <c r="H401" s="14"/>
      <c r="I401" s="16" t="s">
        <v>2289</v>
      </c>
      <c r="J401" s="208"/>
      <c r="K401" s="17"/>
      <c r="P401" s="382">
        <f t="shared" si="6"/>
        <v>0</v>
      </c>
      <c r="Q401" s="382">
        <f>IF(OR(E401='Drop down lists'!$D$3,E401='Drop down lists'!$D$4,E401='Drop down lists'!$D$5,E401='Drop down lists'!$D$6,E401='Drop down lists'!$D$6,E401='Drop down lists'!$D$7,E401='Drop down lists'!$D$8,E401='Drop down lists'!$D$9),0,1)</f>
        <v>0</v>
      </c>
      <c r="R401" s="382">
        <f>IF(OR(F401='Drop down lists'!$D$12,F401='Drop down lists'!$D$13,F401='Drop down lists'!$D$14,F401='Drop down lists'!$D$15,F401='Drop down lists'!$D$16,F401='Drop down lists'!$D$17,F401='Drop down lists'!$D$18,F401='Drop down lists'!$D$19,F401='Drop down lists'!$D$20,F401='Drop down lists'!$D$21,F401='Drop down lists'!$D$22,F401='Drop down lists'!$D$23),0,1)</f>
        <v>0</v>
      </c>
      <c r="S401" s="382">
        <f>IF(ISNA(VLOOKUP(G401,'Drop down lists'!A:A,1,FALSE)),1,0)</f>
        <v>0</v>
      </c>
      <c r="T401" s="382">
        <f>IF(OR(I401='Drop down lists'!$H$12,I401='Drop down lists'!$H$13,I401='Drop down lists'!$H$14,I401='Drop down lists'!$H$15),0,1)</f>
        <v>0</v>
      </c>
    </row>
    <row r="402" spans="1:20" ht="19.75" customHeight="1">
      <c r="A402" s="14"/>
      <c r="B402" s="14"/>
      <c r="C402" s="14"/>
      <c r="D402" s="14"/>
      <c r="E402" s="16" t="s">
        <v>2289</v>
      </c>
      <c r="F402" s="16" t="s">
        <v>2289</v>
      </c>
      <c r="G402" s="16" t="s">
        <v>4506</v>
      </c>
      <c r="H402" s="14"/>
      <c r="I402" s="16" t="s">
        <v>2289</v>
      </c>
      <c r="J402" s="208"/>
      <c r="K402" s="17"/>
      <c r="P402" s="382">
        <f t="shared" si="6"/>
        <v>0</v>
      </c>
      <c r="Q402" s="382">
        <f>IF(OR(E402='Drop down lists'!$D$3,E402='Drop down lists'!$D$4,E402='Drop down lists'!$D$5,E402='Drop down lists'!$D$6,E402='Drop down lists'!$D$6,E402='Drop down lists'!$D$7,E402='Drop down lists'!$D$8,E402='Drop down lists'!$D$9),0,1)</f>
        <v>0</v>
      </c>
      <c r="R402" s="382">
        <f>IF(OR(F402='Drop down lists'!$D$12,F402='Drop down lists'!$D$13,F402='Drop down lists'!$D$14,F402='Drop down lists'!$D$15,F402='Drop down lists'!$D$16,F402='Drop down lists'!$D$17,F402='Drop down lists'!$D$18,F402='Drop down lists'!$D$19,F402='Drop down lists'!$D$20,F402='Drop down lists'!$D$21,F402='Drop down lists'!$D$22,F402='Drop down lists'!$D$23),0,1)</f>
        <v>0</v>
      </c>
      <c r="S402" s="382">
        <f>IF(ISNA(VLOOKUP(G402,'Drop down lists'!A:A,1,FALSE)),1,0)</f>
        <v>0</v>
      </c>
      <c r="T402" s="382">
        <f>IF(OR(I402='Drop down lists'!$H$12,I402='Drop down lists'!$H$13,I402='Drop down lists'!$H$14,I402='Drop down lists'!$H$15),0,1)</f>
        <v>0</v>
      </c>
    </row>
    <row r="403" spans="1:20" ht="19.75" customHeight="1">
      <c r="A403" s="14"/>
      <c r="B403" s="14"/>
      <c r="C403" s="14"/>
      <c r="D403" s="14"/>
      <c r="E403" s="16" t="s">
        <v>2289</v>
      </c>
      <c r="F403" s="16" t="s">
        <v>2289</v>
      </c>
      <c r="G403" s="16" t="s">
        <v>4506</v>
      </c>
      <c r="H403" s="14"/>
      <c r="I403" s="16" t="s">
        <v>2289</v>
      </c>
      <c r="J403" s="208"/>
      <c r="K403" s="17"/>
      <c r="P403" s="382">
        <f t="shared" si="6"/>
        <v>0</v>
      </c>
      <c r="Q403" s="382">
        <f>IF(OR(E403='Drop down lists'!$D$3,E403='Drop down lists'!$D$4,E403='Drop down lists'!$D$5,E403='Drop down lists'!$D$6,E403='Drop down lists'!$D$6,E403='Drop down lists'!$D$7,E403='Drop down lists'!$D$8,E403='Drop down lists'!$D$9),0,1)</f>
        <v>0</v>
      </c>
      <c r="R403" s="382">
        <f>IF(OR(F403='Drop down lists'!$D$12,F403='Drop down lists'!$D$13,F403='Drop down lists'!$D$14,F403='Drop down lists'!$D$15,F403='Drop down lists'!$D$16,F403='Drop down lists'!$D$17,F403='Drop down lists'!$D$18,F403='Drop down lists'!$D$19,F403='Drop down lists'!$D$20,F403='Drop down lists'!$D$21,F403='Drop down lists'!$D$22,F403='Drop down lists'!$D$23),0,1)</f>
        <v>0</v>
      </c>
      <c r="S403" s="382">
        <f>IF(ISNA(VLOOKUP(G403,'Drop down lists'!A:A,1,FALSE)),1,0)</f>
        <v>0</v>
      </c>
      <c r="T403" s="382">
        <f>IF(OR(I403='Drop down lists'!$H$12,I403='Drop down lists'!$H$13,I403='Drop down lists'!$H$14,I403='Drop down lists'!$H$15),0,1)</f>
        <v>0</v>
      </c>
    </row>
    <row r="404" spans="1:20" ht="19.75" customHeight="1">
      <c r="A404" s="14"/>
      <c r="B404" s="14"/>
      <c r="C404" s="14"/>
      <c r="D404" s="14"/>
      <c r="E404" s="16" t="s">
        <v>2289</v>
      </c>
      <c r="F404" s="16" t="s">
        <v>2289</v>
      </c>
      <c r="G404" s="16" t="s">
        <v>4506</v>
      </c>
      <c r="H404" s="14"/>
      <c r="I404" s="16" t="s">
        <v>2289</v>
      </c>
      <c r="J404" s="208"/>
      <c r="K404" s="17"/>
      <c r="P404" s="382">
        <f t="shared" si="6"/>
        <v>0</v>
      </c>
      <c r="Q404" s="382">
        <f>IF(OR(E404='Drop down lists'!$D$3,E404='Drop down lists'!$D$4,E404='Drop down lists'!$D$5,E404='Drop down lists'!$D$6,E404='Drop down lists'!$D$6,E404='Drop down lists'!$D$7,E404='Drop down lists'!$D$8,E404='Drop down lists'!$D$9),0,1)</f>
        <v>0</v>
      </c>
      <c r="R404" s="382">
        <f>IF(OR(F404='Drop down lists'!$D$12,F404='Drop down lists'!$D$13,F404='Drop down lists'!$D$14,F404='Drop down lists'!$D$15,F404='Drop down lists'!$D$16,F404='Drop down lists'!$D$17,F404='Drop down lists'!$D$18,F404='Drop down lists'!$D$19,F404='Drop down lists'!$D$20,F404='Drop down lists'!$D$21,F404='Drop down lists'!$D$22,F404='Drop down lists'!$D$23),0,1)</f>
        <v>0</v>
      </c>
      <c r="S404" s="382">
        <f>IF(ISNA(VLOOKUP(G404,'Drop down lists'!A:A,1,FALSE)),1,0)</f>
        <v>0</v>
      </c>
      <c r="T404" s="382">
        <f>IF(OR(I404='Drop down lists'!$H$12,I404='Drop down lists'!$H$13,I404='Drop down lists'!$H$14,I404='Drop down lists'!$H$15),0,1)</f>
        <v>0</v>
      </c>
    </row>
    <row r="405" spans="1:20" ht="19.75" customHeight="1">
      <c r="A405" s="14"/>
      <c r="B405" s="14"/>
      <c r="C405" s="14"/>
      <c r="D405" s="14"/>
      <c r="E405" s="16" t="s">
        <v>2289</v>
      </c>
      <c r="F405" s="16" t="s">
        <v>2289</v>
      </c>
      <c r="G405" s="16" t="s">
        <v>4506</v>
      </c>
      <c r="H405" s="14"/>
      <c r="I405" s="16" t="s">
        <v>2289</v>
      </c>
      <c r="J405" s="208"/>
      <c r="K405" s="17"/>
      <c r="P405" s="382">
        <f t="shared" si="6"/>
        <v>0</v>
      </c>
      <c r="Q405" s="382">
        <f>IF(OR(E405='Drop down lists'!$D$3,E405='Drop down lists'!$D$4,E405='Drop down lists'!$D$5,E405='Drop down lists'!$D$6,E405='Drop down lists'!$D$6,E405='Drop down lists'!$D$7,E405='Drop down lists'!$D$8,E405='Drop down lists'!$D$9),0,1)</f>
        <v>0</v>
      </c>
      <c r="R405" s="382">
        <f>IF(OR(F405='Drop down lists'!$D$12,F405='Drop down lists'!$D$13,F405='Drop down lists'!$D$14,F405='Drop down lists'!$D$15,F405='Drop down lists'!$D$16,F405='Drop down lists'!$D$17,F405='Drop down lists'!$D$18,F405='Drop down lists'!$D$19,F405='Drop down lists'!$D$20,F405='Drop down lists'!$D$21,F405='Drop down lists'!$D$22,F405='Drop down lists'!$D$23),0,1)</f>
        <v>0</v>
      </c>
      <c r="S405" s="382">
        <f>IF(ISNA(VLOOKUP(G405,'Drop down lists'!A:A,1,FALSE)),1,0)</f>
        <v>0</v>
      </c>
      <c r="T405" s="382">
        <f>IF(OR(I405='Drop down lists'!$H$12,I405='Drop down lists'!$H$13,I405='Drop down lists'!$H$14,I405='Drop down lists'!$H$15),0,1)</f>
        <v>0</v>
      </c>
    </row>
    <row r="406" spans="1:20" ht="19.75" customHeight="1">
      <c r="A406" s="14"/>
      <c r="B406" s="14"/>
      <c r="C406" s="14"/>
      <c r="D406" s="14"/>
      <c r="E406" s="16" t="s">
        <v>2289</v>
      </c>
      <c r="F406" s="16" t="s">
        <v>2289</v>
      </c>
      <c r="G406" s="16" t="s">
        <v>4506</v>
      </c>
      <c r="H406" s="14"/>
      <c r="I406" s="16" t="s">
        <v>2289</v>
      </c>
      <c r="J406" s="208"/>
      <c r="K406" s="17"/>
      <c r="P406" s="382">
        <f t="shared" si="6"/>
        <v>0</v>
      </c>
      <c r="Q406" s="382">
        <f>IF(OR(E406='Drop down lists'!$D$3,E406='Drop down lists'!$D$4,E406='Drop down lists'!$D$5,E406='Drop down lists'!$D$6,E406='Drop down lists'!$D$6,E406='Drop down lists'!$D$7,E406='Drop down lists'!$D$8,E406='Drop down lists'!$D$9),0,1)</f>
        <v>0</v>
      </c>
      <c r="R406" s="382">
        <f>IF(OR(F406='Drop down lists'!$D$12,F406='Drop down lists'!$D$13,F406='Drop down lists'!$D$14,F406='Drop down lists'!$D$15,F406='Drop down lists'!$D$16,F406='Drop down lists'!$D$17,F406='Drop down lists'!$D$18,F406='Drop down lists'!$D$19,F406='Drop down lists'!$D$20,F406='Drop down lists'!$D$21,F406='Drop down lists'!$D$22,F406='Drop down lists'!$D$23),0,1)</f>
        <v>0</v>
      </c>
      <c r="S406" s="382">
        <f>IF(ISNA(VLOOKUP(G406,'Drop down lists'!A:A,1,FALSE)),1,0)</f>
        <v>0</v>
      </c>
      <c r="T406" s="382">
        <f>IF(OR(I406='Drop down lists'!$H$12,I406='Drop down lists'!$H$13,I406='Drop down lists'!$H$14,I406='Drop down lists'!$H$15),0,1)</f>
        <v>0</v>
      </c>
    </row>
    <row r="407" spans="1:20" ht="19.75" customHeight="1">
      <c r="A407" s="14"/>
      <c r="B407" s="14"/>
      <c r="C407" s="14"/>
      <c r="D407" s="14"/>
      <c r="E407" s="16" t="s">
        <v>2289</v>
      </c>
      <c r="F407" s="16" t="s">
        <v>2289</v>
      </c>
      <c r="G407" s="16" t="s">
        <v>4506</v>
      </c>
      <c r="H407" s="14"/>
      <c r="I407" s="16" t="s">
        <v>2289</v>
      </c>
      <c r="J407" s="208"/>
      <c r="K407" s="17"/>
      <c r="P407" s="382">
        <f t="shared" si="6"/>
        <v>0</v>
      </c>
      <c r="Q407" s="382">
        <f>IF(OR(E407='Drop down lists'!$D$3,E407='Drop down lists'!$D$4,E407='Drop down lists'!$D$5,E407='Drop down lists'!$D$6,E407='Drop down lists'!$D$6,E407='Drop down lists'!$D$7,E407='Drop down lists'!$D$8,E407='Drop down lists'!$D$9),0,1)</f>
        <v>0</v>
      </c>
      <c r="R407" s="382">
        <f>IF(OR(F407='Drop down lists'!$D$12,F407='Drop down lists'!$D$13,F407='Drop down lists'!$D$14,F407='Drop down lists'!$D$15,F407='Drop down lists'!$D$16,F407='Drop down lists'!$D$17,F407='Drop down lists'!$D$18,F407='Drop down lists'!$D$19,F407='Drop down lists'!$D$20,F407='Drop down lists'!$D$21,F407='Drop down lists'!$D$22,F407='Drop down lists'!$D$23),0,1)</f>
        <v>0</v>
      </c>
      <c r="S407" s="382">
        <f>IF(ISNA(VLOOKUP(G407,'Drop down lists'!A:A,1,FALSE)),1,0)</f>
        <v>0</v>
      </c>
      <c r="T407" s="382">
        <f>IF(OR(I407='Drop down lists'!$H$12,I407='Drop down lists'!$H$13,I407='Drop down lists'!$H$14,I407='Drop down lists'!$H$15),0,1)</f>
        <v>0</v>
      </c>
    </row>
    <row r="408" spans="1:20" ht="19.75" customHeight="1">
      <c r="A408" s="14"/>
      <c r="B408" s="14"/>
      <c r="C408" s="14"/>
      <c r="D408" s="14"/>
      <c r="E408" s="16" t="s">
        <v>2289</v>
      </c>
      <c r="F408" s="16" t="s">
        <v>2289</v>
      </c>
      <c r="G408" s="16" t="s">
        <v>4506</v>
      </c>
      <c r="H408" s="14"/>
      <c r="I408" s="16" t="s">
        <v>2289</v>
      </c>
      <c r="J408" s="208"/>
      <c r="K408" s="17"/>
      <c r="P408" s="382">
        <f t="shared" si="6"/>
        <v>0</v>
      </c>
      <c r="Q408" s="382">
        <f>IF(OR(E408='Drop down lists'!$D$3,E408='Drop down lists'!$D$4,E408='Drop down lists'!$D$5,E408='Drop down lists'!$D$6,E408='Drop down lists'!$D$6,E408='Drop down lists'!$D$7,E408='Drop down lists'!$D$8,E408='Drop down lists'!$D$9),0,1)</f>
        <v>0</v>
      </c>
      <c r="R408" s="382">
        <f>IF(OR(F408='Drop down lists'!$D$12,F408='Drop down lists'!$D$13,F408='Drop down lists'!$D$14,F408='Drop down lists'!$D$15,F408='Drop down lists'!$D$16,F408='Drop down lists'!$D$17,F408='Drop down lists'!$D$18,F408='Drop down lists'!$D$19,F408='Drop down lists'!$D$20,F408='Drop down lists'!$D$21,F408='Drop down lists'!$D$22,F408='Drop down lists'!$D$23),0,1)</f>
        <v>0</v>
      </c>
      <c r="S408" s="382">
        <f>IF(ISNA(VLOOKUP(G408,'Drop down lists'!A:A,1,FALSE)),1,0)</f>
        <v>0</v>
      </c>
      <c r="T408" s="382">
        <f>IF(OR(I408='Drop down lists'!$H$12,I408='Drop down lists'!$H$13,I408='Drop down lists'!$H$14,I408='Drop down lists'!$H$15),0,1)</f>
        <v>0</v>
      </c>
    </row>
    <row r="409" spans="1:20" ht="19.75" customHeight="1">
      <c r="A409" s="14"/>
      <c r="B409" s="14"/>
      <c r="C409" s="14"/>
      <c r="D409" s="14"/>
      <c r="E409" s="16" t="s">
        <v>2289</v>
      </c>
      <c r="F409" s="16" t="s">
        <v>2289</v>
      </c>
      <c r="G409" s="16" t="s">
        <v>4506</v>
      </c>
      <c r="H409" s="14"/>
      <c r="I409" s="16" t="s">
        <v>2289</v>
      </c>
      <c r="J409" s="208"/>
      <c r="K409" s="17"/>
      <c r="P409" s="382">
        <f t="shared" si="6"/>
        <v>0</v>
      </c>
      <c r="Q409" s="382">
        <f>IF(OR(E409='Drop down lists'!$D$3,E409='Drop down lists'!$D$4,E409='Drop down lists'!$D$5,E409='Drop down lists'!$D$6,E409='Drop down lists'!$D$6,E409='Drop down lists'!$D$7,E409='Drop down lists'!$D$8,E409='Drop down lists'!$D$9),0,1)</f>
        <v>0</v>
      </c>
      <c r="R409" s="382">
        <f>IF(OR(F409='Drop down lists'!$D$12,F409='Drop down lists'!$D$13,F409='Drop down lists'!$D$14,F409='Drop down lists'!$D$15,F409='Drop down lists'!$D$16,F409='Drop down lists'!$D$17,F409='Drop down lists'!$D$18,F409='Drop down lists'!$D$19,F409='Drop down lists'!$D$20,F409='Drop down lists'!$D$21,F409='Drop down lists'!$D$22,F409='Drop down lists'!$D$23),0,1)</f>
        <v>0</v>
      </c>
      <c r="S409" s="382">
        <f>IF(ISNA(VLOOKUP(G409,'Drop down lists'!A:A,1,FALSE)),1,0)</f>
        <v>0</v>
      </c>
      <c r="T409" s="382">
        <f>IF(OR(I409='Drop down lists'!$H$12,I409='Drop down lists'!$H$13,I409='Drop down lists'!$H$14,I409='Drop down lists'!$H$15),0,1)</f>
        <v>0</v>
      </c>
    </row>
    <row r="410" spans="1:20" ht="19.75" customHeight="1">
      <c r="A410" s="14"/>
      <c r="B410" s="14"/>
      <c r="C410" s="14"/>
      <c r="D410" s="14"/>
      <c r="E410" s="16" t="s">
        <v>2289</v>
      </c>
      <c r="F410" s="16" t="s">
        <v>2289</v>
      </c>
      <c r="G410" s="16" t="s">
        <v>4506</v>
      </c>
      <c r="H410" s="14"/>
      <c r="I410" s="16" t="s">
        <v>2289</v>
      </c>
      <c r="J410" s="208"/>
      <c r="K410" s="17"/>
      <c r="P410" s="382">
        <f t="shared" si="6"/>
        <v>0</v>
      </c>
      <c r="Q410" s="382">
        <f>IF(OR(E410='Drop down lists'!$D$3,E410='Drop down lists'!$D$4,E410='Drop down lists'!$D$5,E410='Drop down lists'!$D$6,E410='Drop down lists'!$D$6,E410='Drop down lists'!$D$7,E410='Drop down lists'!$D$8,E410='Drop down lists'!$D$9),0,1)</f>
        <v>0</v>
      </c>
      <c r="R410" s="382">
        <f>IF(OR(F410='Drop down lists'!$D$12,F410='Drop down lists'!$D$13,F410='Drop down lists'!$D$14,F410='Drop down lists'!$D$15,F410='Drop down lists'!$D$16,F410='Drop down lists'!$D$17,F410='Drop down lists'!$D$18,F410='Drop down lists'!$D$19,F410='Drop down lists'!$D$20,F410='Drop down lists'!$D$21,F410='Drop down lists'!$D$22,F410='Drop down lists'!$D$23),0,1)</f>
        <v>0</v>
      </c>
      <c r="S410" s="382">
        <f>IF(ISNA(VLOOKUP(G410,'Drop down lists'!A:A,1,FALSE)),1,0)</f>
        <v>0</v>
      </c>
      <c r="T410" s="382">
        <f>IF(OR(I410='Drop down lists'!$H$12,I410='Drop down lists'!$H$13,I410='Drop down lists'!$H$14,I410='Drop down lists'!$H$15),0,1)</f>
        <v>0</v>
      </c>
    </row>
    <row r="411" spans="1:20" ht="19.75" customHeight="1">
      <c r="A411" s="14"/>
      <c r="B411" s="14"/>
      <c r="C411" s="14"/>
      <c r="D411" s="14"/>
      <c r="E411" s="16" t="s">
        <v>2289</v>
      </c>
      <c r="F411" s="16" t="s">
        <v>2289</v>
      </c>
      <c r="G411" s="16" t="s">
        <v>4506</v>
      </c>
      <c r="H411" s="14"/>
      <c r="I411" s="16" t="s">
        <v>2289</v>
      </c>
      <c r="J411" s="208"/>
      <c r="K411" s="17"/>
      <c r="P411" s="382">
        <f t="shared" si="6"/>
        <v>0</v>
      </c>
      <c r="Q411" s="382">
        <f>IF(OR(E411='Drop down lists'!$D$3,E411='Drop down lists'!$D$4,E411='Drop down lists'!$D$5,E411='Drop down lists'!$D$6,E411='Drop down lists'!$D$6,E411='Drop down lists'!$D$7,E411='Drop down lists'!$D$8,E411='Drop down lists'!$D$9),0,1)</f>
        <v>0</v>
      </c>
      <c r="R411" s="382">
        <f>IF(OR(F411='Drop down lists'!$D$12,F411='Drop down lists'!$D$13,F411='Drop down lists'!$D$14,F411='Drop down lists'!$D$15,F411='Drop down lists'!$D$16,F411='Drop down lists'!$D$17,F411='Drop down lists'!$D$18,F411='Drop down lists'!$D$19,F411='Drop down lists'!$D$20,F411='Drop down lists'!$D$21,F411='Drop down lists'!$D$22,F411='Drop down lists'!$D$23),0,1)</f>
        <v>0</v>
      </c>
      <c r="S411" s="382">
        <f>IF(ISNA(VLOOKUP(G411,'Drop down lists'!A:A,1,FALSE)),1,0)</f>
        <v>0</v>
      </c>
      <c r="T411" s="382">
        <f>IF(OR(I411='Drop down lists'!$H$12,I411='Drop down lists'!$H$13,I411='Drop down lists'!$H$14,I411='Drop down lists'!$H$15),0,1)</f>
        <v>0</v>
      </c>
    </row>
    <row r="412" spans="1:20" ht="19.75" customHeight="1">
      <c r="A412" s="14"/>
      <c r="B412" s="14"/>
      <c r="C412" s="14"/>
      <c r="D412" s="14"/>
      <c r="E412" s="16" t="s">
        <v>2289</v>
      </c>
      <c r="F412" s="16" t="s">
        <v>2289</v>
      </c>
      <c r="G412" s="16" t="s">
        <v>4506</v>
      </c>
      <c r="H412" s="14"/>
      <c r="I412" s="16" t="s">
        <v>2289</v>
      </c>
      <c r="J412" s="208"/>
      <c r="K412" s="17"/>
      <c r="P412" s="382">
        <f t="shared" si="6"/>
        <v>0</v>
      </c>
      <c r="Q412" s="382">
        <f>IF(OR(E412='Drop down lists'!$D$3,E412='Drop down lists'!$D$4,E412='Drop down lists'!$D$5,E412='Drop down lists'!$D$6,E412='Drop down lists'!$D$6,E412='Drop down lists'!$D$7,E412='Drop down lists'!$D$8,E412='Drop down lists'!$D$9),0,1)</f>
        <v>0</v>
      </c>
      <c r="R412" s="382">
        <f>IF(OR(F412='Drop down lists'!$D$12,F412='Drop down lists'!$D$13,F412='Drop down lists'!$D$14,F412='Drop down lists'!$D$15,F412='Drop down lists'!$D$16,F412='Drop down lists'!$D$17,F412='Drop down lists'!$D$18,F412='Drop down lists'!$D$19,F412='Drop down lists'!$D$20,F412='Drop down lists'!$D$21,F412='Drop down lists'!$D$22,F412='Drop down lists'!$D$23),0,1)</f>
        <v>0</v>
      </c>
      <c r="S412" s="382">
        <f>IF(ISNA(VLOOKUP(G412,'Drop down lists'!A:A,1,FALSE)),1,0)</f>
        <v>0</v>
      </c>
      <c r="T412" s="382">
        <f>IF(OR(I412='Drop down lists'!$H$12,I412='Drop down lists'!$H$13,I412='Drop down lists'!$H$14,I412='Drop down lists'!$H$15),0,1)</f>
        <v>0</v>
      </c>
    </row>
    <row r="413" spans="1:20" ht="19.75" customHeight="1">
      <c r="A413" s="14"/>
      <c r="B413" s="14"/>
      <c r="C413" s="14"/>
      <c r="D413" s="14"/>
      <c r="E413" s="16" t="s">
        <v>2289</v>
      </c>
      <c r="F413" s="16" t="s">
        <v>2289</v>
      </c>
      <c r="G413" s="16" t="s">
        <v>4506</v>
      </c>
      <c r="H413" s="14"/>
      <c r="I413" s="16" t="s">
        <v>2289</v>
      </c>
      <c r="J413" s="208"/>
      <c r="K413" s="17"/>
      <c r="P413" s="382">
        <f t="shared" si="6"/>
        <v>0</v>
      </c>
      <c r="Q413" s="382">
        <f>IF(OR(E413='Drop down lists'!$D$3,E413='Drop down lists'!$D$4,E413='Drop down lists'!$D$5,E413='Drop down lists'!$D$6,E413='Drop down lists'!$D$6,E413='Drop down lists'!$D$7,E413='Drop down lists'!$D$8,E413='Drop down lists'!$D$9),0,1)</f>
        <v>0</v>
      </c>
      <c r="R413" s="382">
        <f>IF(OR(F413='Drop down lists'!$D$12,F413='Drop down lists'!$D$13,F413='Drop down lists'!$D$14,F413='Drop down lists'!$D$15,F413='Drop down lists'!$D$16,F413='Drop down lists'!$D$17,F413='Drop down lists'!$D$18,F413='Drop down lists'!$D$19,F413='Drop down lists'!$D$20,F413='Drop down lists'!$D$21,F413='Drop down lists'!$D$22,F413='Drop down lists'!$D$23),0,1)</f>
        <v>0</v>
      </c>
      <c r="S413" s="382">
        <f>IF(ISNA(VLOOKUP(G413,'Drop down lists'!A:A,1,FALSE)),1,0)</f>
        <v>0</v>
      </c>
      <c r="T413" s="382">
        <f>IF(OR(I413='Drop down lists'!$H$12,I413='Drop down lists'!$H$13,I413='Drop down lists'!$H$14,I413='Drop down lists'!$H$15),0,1)</f>
        <v>0</v>
      </c>
    </row>
    <row r="414" spans="1:20" ht="19.75" customHeight="1">
      <c r="A414" s="14"/>
      <c r="B414" s="14"/>
      <c r="C414" s="14"/>
      <c r="D414" s="14"/>
      <c r="E414" s="16" t="s">
        <v>2289</v>
      </c>
      <c r="F414" s="16" t="s">
        <v>2289</v>
      </c>
      <c r="G414" s="16" t="s">
        <v>4506</v>
      </c>
      <c r="H414" s="14"/>
      <c r="I414" s="16" t="s">
        <v>2289</v>
      </c>
      <c r="J414" s="208"/>
      <c r="K414" s="17"/>
      <c r="P414" s="382">
        <f t="shared" si="6"/>
        <v>0</v>
      </c>
      <c r="Q414" s="382">
        <f>IF(OR(E414='Drop down lists'!$D$3,E414='Drop down lists'!$D$4,E414='Drop down lists'!$D$5,E414='Drop down lists'!$D$6,E414='Drop down lists'!$D$6,E414='Drop down lists'!$D$7,E414='Drop down lists'!$D$8,E414='Drop down lists'!$D$9),0,1)</f>
        <v>0</v>
      </c>
      <c r="R414" s="382">
        <f>IF(OR(F414='Drop down lists'!$D$12,F414='Drop down lists'!$D$13,F414='Drop down lists'!$D$14,F414='Drop down lists'!$D$15,F414='Drop down lists'!$D$16,F414='Drop down lists'!$D$17,F414='Drop down lists'!$D$18,F414='Drop down lists'!$D$19,F414='Drop down lists'!$D$20,F414='Drop down lists'!$D$21,F414='Drop down lists'!$D$22,F414='Drop down lists'!$D$23),0,1)</f>
        <v>0</v>
      </c>
      <c r="S414" s="382">
        <f>IF(ISNA(VLOOKUP(G414,'Drop down lists'!A:A,1,FALSE)),1,0)</f>
        <v>0</v>
      </c>
      <c r="T414" s="382">
        <f>IF(OR(I414='Drop down lists'!$H$12,I414='Drop down lists'!$H$13,I414='Drop down lists'!$H$14,I414='Drop down lists'!$H$15),0,1)</f>
        <v>0</v>
      </c>
    </row>
    <row r="415" spans="1:20" ht="19.75" customHeight="1">
      <c r="A415" s="14"/>
      <c r="B415" s="14"/>
      <c r="C415" s="14"/>
      <c r="D415" s="14"/>
      <c r="E415" s="16" t="s">
        <v>2289</v>
      </c>
      <c r="F415" s="16" t="s">
        <v>2289</v>
      </c>
      <c r="G415" s="16" t="s">
        <v>4506</v>
      </c>
      <c r="H415" s="14"/>
      <c r="I415" s="16" t="s">
        <v>2289</v>
      </c>
      <c r="J415" s="208"/>
      <c r="K415" s="17"/>
      <c r="P415" s="382">
        <f t="shared" si="6"/>
        <v>0</v>
      </c>
      <c r="Q415" s="382">
        <f>IF(OR(E415='Drop down lists'!$D$3,E415='Drop down lists'!$D$4,E415='Drop down lists'!$D$5,E415='Drop down lists'!$D$6,E415='Drop down lists'!$D$6,E415='Drop down lists'!$D$7,E415='Drop down lists'!$D$8,E415='Drop down lists'!$D$9),0,1)</f>
        <v>0</v>
      </c>
      <c r="R415" s="382">
        <f>IF(OR(F415='Drop down lists'!$D$12,F415='Drop down lists'!$D$13,F415='Drop down lists'!$D$14,F415='Drop down lists'!$D$15,F415='Drop down lists'!$D$16,F415='Drop down lists'!$D$17,F415='Drop down lists'!$D$18,F415='Drop down lists'!$D$19,F415='Drop down lists'!$D$20,F415='Drop down lists'!$D$21,F415='Drop down lists'!$D$22,F415='Drop down lists'!$D$23),0,1)</f>
        <v>0</v>
      </c>
      <c r="S415" s="382">
        <f>IF(ISNA(VLOOKUP(G415,'Drop down lists'!A:A,1,FALSE)),1,0)</f>
        <v>0</v>
      </c>
      <c r="T415" s="382">
        <f>IF(OR(I415='Drop down lists'!$H$12,I415='Drop down lists'!$H$13,I415='Drop down lists'!$H$14,I415='Drop down lists'!$H$15),0,1)</f>
        <v>0</v>
      </c>
    </row>
    <row r="416" spans="1:20" ht="19.75" customHeight="1">
      <c r="A416" s="14"/>
      <c r="B416" s="14"/>
      <c r="C416" s="14"/>
      <c r="D416" s="14"/>
      <c r="E416" s="16" t="s">
        <v>2289</v>
      </c>
      <c r="F416" s="16" t="s">
        <v>2289</v>
      </c>
      <c r="G416" s="16" t="s">
        <v>4506</v>
      </c>
      <c r="H416" s="14"/>
      <c r="I416" s="16" t="s">
        <v>2289</v>
      </c>
      <c r="J416" s="208"/>
      <c r="K416" s="17"/>
      <c r="P416" s="382">
        <f t="shared" si="6"/>
        <v>0</v>
      </c>
      <c r="Q416" s="382">
        <f>IF(OR(E416='Drop down lists'!$D$3,E416='Drop down lists'!$D$4,E416='Drop down lists'!$D$5,E416='Drop down lists'!$D$6,E416='Drop down lists'!$D$6,E416='Drop down lists'!$D$7,E416='Drop down lists'!$D$8,E416='Drop down lists'!$D$9),0,1)</f>
        <v>0</v>
      </c>
      <c r="R416" s="382">
        <f>IF(OR(F416='Drop down lists'!$D$12,F416='Drop down lists'!$D$13,F416='Drop down lists'!$D$14,F416='Drop down lists'!$D$15,F416='Drop down lists'!$D$16,F416='Drop down lists'!$D$17,F416='Drop down lists'!$D$18,F416='Drop down lists'!$D$19,F416='Drop down lists'!$D$20,F416='Drop down lists'!$D$21,F416='Drop down lists'!$D$22,F416='Drop down lists'!$D$23),0,1)</f>
        <v>0</v>
      </c>
      <c r="S416" s="382">
        <f>IF(ISNA(VLOOKUP(G416,'Drop down lists'!A:A,1,FALSE)),1,0)</f>
        <v>0</v>
      </c>
      <c r="T416" s="382">
        <f>IF(OR(I416='Drop down lists'!$H$12,I416='Drop down lists'!$H$13,I416='Drop down lists'!$H$14,I416='Drop down lists'!$H$15),0,1)</f>
        <v>0</v>
      </c>
    </row>
    <row r="417" spans="1:20" ht="19.75" customHeight="1">
      <c r="A417" s="14"/>
      <c r="B417" s="14"/>
      <c r="C417" s="14"/>
      <c r="D417" s="14"/>
      <c r="E417" s="16" t="s">
        <v>2289</v>
      </c>
      <c r="F417" s="16" t="s">
        <v>2289</v>
      </c>
      <c r="G417" s="16" t="s">
        <v>4506</v>
      </c>
      <c r="H417" s="14"/>
      <c r="I417" s="16" t="s">
        <v>2289</v>
      </c>
      <c r="J417" s="208"/>
      <c r="K417" s="17"/>
      <c r="P417" s="382">
        <f t="shared" si="6"/>
        <v>0</v>
      </c>
      <c r="Q417" s="382">
        <f>IF(OR(E417='Drop down lists'!$D$3,E417='Drop down lists'!$D$4,E417='Drop down lists'!$D$5,E417='Drop down lists'!$D$6,E417='Drop down lists'!$D$6,E417='Drop down lists'!$D$7,E417='Drop down lists'!$D$8,E417='Drop down lists'!$D$9),0,1)</f>
        <v>0</v>
      </c>
      <c r="R417" s="382">
        <f>IF(OR(F417='Drop down lists'!$D$12,F417='Drop down lists'!$D$13,F417='Drop down lists'!$D$14,F417='Drop down lists'!$D$15,F417='Drop down lists'!$D$16,F417='Drop down lists'!$D$17,F417='Drop down lists'!$D$18,F417='Drop down lists'!$D$19,F417='Drop down lists'!$D$20,F417='Drop down lists'!$D$21,F417='Drop down lists'!$D$22,F417='Drop down lists'!$D$23),0,1)</f>
        <v>0</v>
      </c>
      <c r="S417" s="382">
        <f>IF(ISNA(VLOOKUP(G417,'Drop down lists'!A:A,1,FALSE)),1,0)</f>
        <v>0</v>
      </c>
      <c r="T417" s="382">
        <f>IF(OR(I417='Drop down lists'!$H$12,I417='Drop down lists'!$H$13,I417='Drop down lists'!$H$14,I417='Drop down lists'!$H$15),0,1)</f>
        <v>0</v>
      </c>
    </row>
    <row r="418" spans="1:20" ht="19.75" customHeight="1">
      <c r="A418" s="14"/>
      <c r="B418" s="14"/>
      <c r="C418" s="14"/>
      <c r="D418" s="14"/>
      <c r="E418" s="16" t="s">
        <v>2289</v>
      </c>
      <c r="F418" s="16" t="s">
        <v>2289</v>
      </c>
      <c r="G418" s="16" t="s">
        <v>4506</v>
      </c>
      <c r="H418" s="14"/>
      <c r="I418" s="16" t="s">
        <v>2289</v>
      </c>
      <c r="J418" s="208"/>
      <c r="K418" s="17"/>
      <c r="P418" s="382">
        <f t="shared" si="6"/>
        <v>0</v>
      </c>
      <c r="Q418" s="382">
        <f>IF(OR(E418='Drop down lists'!$D$3,E418='Drop down lists'!$D$4,E418='Drop down lists'!$D$5,E418='Drop down lists'!$D$6,E418='Drop down lists'!$D$6,E418='Drop down lists'!$D$7,E418='Drop down lists'!$D$8,E418='Drop down lists'!$D$9),0,1)</f>
        <v>0</v>
      </c>
      <c r="R418" s="382">
        <f>IF(OR(F418='Drop down lists'!$D$12,F418='Drop down lists'!$D$13,F418='Drop down lists'!$D$14,F418='Drop down lists'!$D$15,F418='Drop down lists'!$D$16,F418='Drop down lists'!$D$17,F418='Drop down lists'!$D$18,F418='Drop down lists'!$D$19,F418='Drop down lists'!$D$20,F418='Drop down lists'!$D$21,F418='Drop down lists'!$D$22,F418='Drop down lists'!$D$23),0,1)</f>
        <v>0</v>
      </c>
      <c r="S418" s="382">
        <f>IF(ISNA(VLOOKUP(G418,'Drop down lists'!A:A,1,FALSE)),1,0)</f>
        <v>0</v>
      </c>
      <c r="T418" s="382">
        <f>IF(OR(I418='Drop down lists'!$H$12,I418='Drop down lists'!$H$13,I418='Drop down lists'!$H$14,I418='Drop down lists'!$H$15),0,1)</f>
        <v>0</v>
      </c>
    </row>
    <row r="419" spans="1:20" ht="19.75" customHeight="1">
      <c r="A419" s="14"/>
      <c r="B419" s="14"/>
      <c r="C419" s="14"/>
      <c r="D419" s="14"/>
      <c r="E419" s="16" t="s">
        <v>2289</v>
      </c>
      <c r="F419" s="16" t="s">
        <v>2289</v>
      </c>
      <c r="G419" s="16" t="s">
        <v>4506</v>
      </c>
      <c r="H419" s="14"/>
      <c r="I419" s="16" t="s">
        <v>2289</v>
      </c>
      <c r="J419" s="208"/>
      <c r="K419" s="17"/>
      <c r="P419" s="382">
        <f t="shared" si="6"/>
        <v>0</v>
      </c>
      <c r="Q419" s="382">
        <f>IF(OR(E419='Drop down lists'!$D$3,E419='Drop down lists'!$D$4,E419='Drop down lists'!$D$5,E419='Drop down lists'!$D$6,E419='Drop down lists'!$D$6,E419='Drop down lists'!$D$7,E419='Drop down lists'!$D$8,E419='Drop down lists'!$D$9),0,1)</f>
        <v>0</v>
      </c>
      <c r="R419" s="382">
        <f>IF(OR(F419='Drop down lists'!$D$12,F419='Drop down lists'!$D$13,F419='Drop down lists'!$D$14,F419='Drop down lists'!$D$15,F419='Drop down lists'!$D$16,F419='Drop down lists'!$D$17,F419='Drop down lists'!$D$18,F419='Drop down lists'!$D$19,F419='Drop down lists'!$D$20,F419='Drop down lists'!$D$21,F419='Drop down lists'!$D$22,F419='Drop down lists'!$D$23),0,1)</f>
        <v>0</v>
      </c>
      <c r="S419" s="382">
        <f>IF(ISNA(VLOOKUP(G419,'Drop down lists'!A:A,1,FALSE)),1,0)</f>
        <v>0</v>
      </c>
      <c r="T419" s="382">
        <f>IF(OR(I419='Drop down lists'!$H$12,I419='Drop down lists'!$H$13,I419='Drop down lists'!$H$14,I419='Drop down lists'!$H$15),0,1)</f>
        <v>0</v>
      </c>
    </row>
    <row r="420" spans="1:20" ht="19.75" customHeight="1">
      <c r="A420" s="14"/>
      <c r="B420" s="14"/>
      <c r="C420" s="14"/>
      <c r="D420" s="14"/>
      <c r="E420" s="16" t="s">
        <v>2289</v>
      </c>
      <c r="F420" s="16" t="s">
        <v>2289</v>
      </c>
      <c r="G420" s="16" t="s">
        <v>4506</v>
      </c>
      <c r="H420" s="14"/>
      <c r="I420" s="16" t="s">
        <v>2289</v>
      </c>
      <c r="J420" s="208"/>
      <c r="K420" s="17"/>
      <c r="P420" s="382">
        <f t="shared" si="6"/>
        <v>0</v>
      </c>
      <c r="Q420" s="382">
        <f>IF(OR(E420='Drop down lists'!$D$3,E420='Drop down lists'!$D$4,E420='Drop down lists'!$D$5,E420='Drop down lists'!$D$6,E420='Drop down lists'!$D$6,E420='Drop down lists'!$D$7,E420='Drop down lists'!$D$8,E420='Drop down lists'!$D$9),0,1)</f>
        <v>0</v>
      </c>
      <c r="R420" s="382">
        <f>IF(OR(F420='Drop down lists'!$D$12,F420='Drop down lists'!$D$13,F420='Drop down lists'!$D$14,F420='Drop down lists'!$D$15,F420='Drop down lists'!$D$16,F420='Drop down lists'!$D$17,F420='Drop down lists'!$D$18,F420='Drop down lists'!$D$19,F420='Drop down lists'!$D$20,F420='Drop down lists'!$D$21,F420='Drop down lists'!$D$22,F420='Drop down lists'!$D$23),0,1)</f>
        <v>0</v>
      </c>
      <c r="S420" s="382">
        <f>IF(ISNA(VLOOKUP(G420,'Drop down lists'!A:A,1,FALSE)),1,0)</f>
        <v>0</v>
      </c>
      <c r="T420" s="382">
        <f>IF(OR(I420='Drop down lists'!$H$12,I420='Drop down lists'!$H$13,I420='Drop down lists'!$H$14,I420='Drop down lists'!$H$15),0,1)</f>
        <v>0</v>
      </c>
    </row>
    <row r="421" spans="1:20" ht="19.75" customHeight="1">
      <c r="A421" s="14"/>
      <c r="B421" s="14"/>
      <c r="C421" s="14"/>
      <c r="D421" s="14"/>
      <c r="E421" s="16" t="s">
        <v>2289</v>
      </c>
      <c r="F421" s="16" t="s">
        <v>2289</v>
      </c>
      <c r="G421" s="16" t="s">
        <v>4506</v>
      </c>
      <c r="H421" s="14"/>
      <c r="I421" s="16" t="s">
        <v>2289</v>
      </c>
      <c r="J421" s="208"/>
      <c r="K421" s="17"/>
      <c r="P421" s="382">
        <f t="shared" si="6"/>
        <v>0</v>
      </c>
      <c r="Q421" s="382">
        <f>IF(OR(E421='Drop down lists'!$D$3,E421='Drop down lists'!$D$4,E421='Drop down lists'!$D$5,E421='Drop down lists'!$D$6,E421='Drop down lists'!$D$6,E421='Drop down lists'!$D$7,E421='Drop down lists'!$D$8,E421='Drop down lists'!$D$9),0,1)</f>
        <v>0</v>
      </c>
      <c r="R421" s="382">
        <f>IF(OR(F421='Drop down lists'!$D$12,F421='Drop down lists'!$D$13,F421='Drop down lists'!$D$14,F421='Drop down lists'!$D$15,F421='Drop down lists'!$D$16,F421='Drop down lists'!$D$17,F421='Drop down lists'!$D$18,F421='Drop down lists'!$D$19,F421='Drop down lists'!$D$20,F421='Drop down lists'!$D$21,F421='Drop down lists'!$D$22,F421='Drop down lists'!$D$23),0,1)</f>
        <v>0</v>
      </c>
      <c r="S421" s="382">
        <f>IF(ISNA(VLOOKUP(G421,'Drop down lists'!A:A,1,FALSE)),1,0)</f>
        <v>0</v>
      </c>
      <c r="T421" s="382">
        <f>IF(OR(I421='Drop down lists'!$H$12,I421='Drop down lists'!$H$13,I421='Drop down lists'!$H$14,I421='Drop down lists'!$H$15),0,1)</f>
        <v>0</v>
      </c>
    </row>
    <row r="422" spans="1:20" ht="19.75" customHeight="1">
      <c r="A422" s="14"/>
      <c r="B422" s="14"/>
      <c r="C422" s="14"/>
      <c r="D422" s="14"/>
      <c r="E422" s="16" t="s">
        <v>2289</v>
      </c>
      <c r="F422" s="16" t="s">
        <v>2289</v>
      </c>
      <c r="G422" s="16" t="s">
        <v>4506</v>
      </c>
      <c r="H422" s="14"/>
      <c r="I422" s="16" t="s">
        <v>2289</v>
      </c>
      <c r="J422" s="208"/>
      <c r="K422" s="17"/>
      <c r="P422" s="382">
        <f t="shared" si="6"/>
        <v>0</v>
      </c>
      <c r="Q422" s="382">
        <f>IF(OR(E422='Drop down lists'!$D$3,E422='Drop down lists'!$D$4,E422='Drop down lists'!$D$5,E422='Drop down lists'!$D$6,E422='Drop down lists'!$D$6,E422='Drop down lists'!$D$7,E422='Drop down lists'!$D$8,E422='Drop down lists'!$D$9),0,1)</f>
        <v>0</v>
      </c>
      <c r="R422" s="382">
        <f>IF(OR(F422='Drop down lists'!$D$12,F422='Drop down lists'!$D$13,F422='Drop down lists'!$D$14,F422='Drop down lists'!$D$15,F422='Drop down lists'!$D$16,F422='Drop down lists'!$D$17,F422='Drop down lists'!$D$18,F422='Drop down lists'!$D$19,F422='Drop down lists'!$D$20,F422='Drop down lists'!$D$21,F422='Drop down lists'!$D$22,F422='Drop down lists'!$D$23),0,1)</f>
        <v>0</v>
      </c>
      <c r="S422" s="382">
        <f>IF(ISNA(VLOOKUP(G422,'Drop down lists'!A:A,1,FALSE)),1,0)</f>
        <v>0</v>
      </c>
      <c r="T422" s="382">
        <f>IF(OR(I422='Drop down lists'!$H$12,I422='Drop down lists'!$H$13,I422='Drop down lists'!$H$14,I422='Drop down lists'!$H$15),0,1)</f>
        <v>0</v>
      </c>
    </row>
    <row r="423" spans="1:20" ht="19.75" customHeight="1">
      <c r="A423" s="14"/>
      <c r="B423" s="14"/>
      <c r="C423" s="14"/>
      <c r="D423" s="14"/>
      <c r="E423" s="16" t="s">
        <v>2289</v>
      </c>
      <c r="F423" s="16" t="s">
        <v>2289</v>
      </c>
      <c r="G423" s="16" t="s">
        <v>4506</v>
      </c>
      <c r="H423" s="14"/>
      <c r="I423" s="16" t="s">
        <v>2289</v>
      </c>
      <c r="J423" s="208"/>
      <c r="K423" s="17"/>
      <c r="P423" s="382">
        <f t="shared" si="6"/>
        <v>0</v>
      </c>
      <c r="Q423" s="382">
        <f>IF(OR(E423='Drop down lists'!$D$3,E423='Drop down lists'!$D$4,E423='Drop down lists'!$D$5,E423='Drop down lists'!$D$6,E423='Drop down lists'!$D$6,E423='Drop down lists'!$D$7,E423='Drop down lists'!$D$8,E423='Drop down lists'!$D$9),0,1)</f>
        <v>0</v>
      </c>
      <c r="R423" s="382">
        <f>IF(OR(F423='Drop down lists'!$D$12,F423='Drop down lists'!$D$13,F423='Drop down lists'!$D$14,F423='Drop down lists'!$D$15,F423='Drop down lists'!$D$16,F423='Drop down lists'!$D$17,F423='Drop down lists'!$D$18,F423='Drop down lists'!$D$19,F423='Drop down lists'!$D$20,F423='Drop down lists'!$D$21,F423='Drop down lists'!$D$22,F423='Drop down lists'!$D$23),0,1)</f>
        <v>0</v>
      </c>
      <c r="S423" s="382">
        <f>IF(ISNA(VLOOKUP(G423,'Drop down lists'!A:A,1,FALSE)),1,0)</f>
        <v>0</v>
      </c>
      <c r="T423" s="382">
        <f>IF(OR(I423='Drop down lists'!$H$12,I423='Drop down lists'!$H$13,I423='Drop down lists'!$H$14,I423='Drop down lists'!$H$15),0,1)</f>
        <v>0</v>
      </c>
    </row>
    <row r="424" spans="1:20" ht="19.75" customHeight="1">
      <c r="A424" s="14"/>
      <c r="B424" s="14"/>
      <c r="C424" s="14"/>
      <c r="D424" s="14"/>
      <c r="E424" s="16" t="s">
        <v>2289</v>
      </c>
      <c r="F424" s="16" t="s">
        <v>2289</v>
      </c>
      <c r="G424" s="16" t="s">
        <v>4506</v>
      </c>
      <c r="H424" s="14"/>
      <c r="I424" s="16" t="s">
        <v>2289</v>
      </c>
      <c r="J424" s="208"/>
      <c r="K424" s="17"/>
      <c r="P424" s="382">
        <f t="shared" si="6"/>
        <v>0</v>
      </c>
      <c r="Q424" s="382">
        <f>IF(OR(E424='Drop down lists'!$D$3,E424='Drop down lists'!$D$4,E424='Drop down lists'!$D$5,E424='Drop down lists'!$D$6,E424='Drop down lists'!$D$6,E424='Drop down lists'!$D$7,E424='Drop down lists'!$D$8,E424='Drop down lists'!$D$9),0,1)</f>
        <v>0</v>
      </c>
      <c r="R424" s="382">
        <f>IF(OR(F424='Drop down lists'!$D$12,F424='Drop down lists'!$D$13,F424='Drop down lists'!$D$14,F424='Drop down lists'!$D$15,F424='Drop down lists'!$D$16,F424='Drop down lists'!$D$17,F424='Drop down lists'!$D$18,F424='Drop down lists'!$D$19,F424='Drop down lists'!$D$20,F424='Drop down lists'!$D$21,F424='Drop down lists'!$D$22,F424='Drop down lists'!$D$23),0,1)</f>
        <v>0</v>
      </c>
      <c r="S424" s="382">
        <f>IF(ISNA(VLOOKUP(G424,'Drop down lists'!A:A,1,FALSE)),1,0)</f>
        <v>0</v>
      </c>
      <c r="T424" s="382">
        <f>IF(OR(I424='Drop down lists'!$H$12,I424='Drop down lists'!$H$13,I424='Drop down lists'!$H$14,I424='Drop down lists'!$H$15),0,1)</f>
        <v>0</v>
      </c>
    </row>
    <row r="425" spans="1:20" ht="19.75" customHeight="1">
      <c r="A425" s="14"/>
      <c r="B425" s="14"/>
      <c r="C425" s="14"/>
      <c r="D425" s="14"/>
      <c r="E425" s="16" t="s">
        <v>2289</v>
      </c>
      <c r="F425" s="16" t="s">
        <v>2289</v>
      </c>
      <c r="G425" s="16" t="s">
        <v>4506</v>
      </c>
      <c r="H425" s="14"/>
      <c r="I425" s="16" t="s">
        <v>2289</v>
      </c>
      <c r="J425" s="208"/>
      <c r="K425" s="17"/>
      <c r="P425" s="382">
        <f t="shared" si="6"/>
        <v>0</v>
      </c>
      <c r="Q425" s="382">
        <f>IF(OR(E425='Drop down lists'!$D$3,E425='Drop down lists'!$D$4,E425='Drop down lists'!$D$5,E425='Drop down lists'!$D$6,E425='Drop down lists'!$D$6,E425='Drop down lists'!$D$7,E425='Drop down lists'!$D$8,E425='Drop down lists'!$D$9),0,1)</f>
        <v>0</v>
      </c>
      <c r="R425" s="382">
        <f>IF(OR(F425='Drop down lists'!$D$12,F425='Drop down lists'!$D$13,F425='Drop down lists'!$D$14,F425='Drop down lists'!$D$15,F425='Drop down lists'!$D$16,F425='Drop down lists'!$D$17,F425='Drop down lists'!$D$18,F425='Drop down lists'!$D$19,F425='Drop down lists'!$D$20,F425='Drop down lists'!$D$21,F425='Drop down lists'!$D$22,F425='Drop down lists'!$D$23),0,1)</f>
        <v>0</v>
      </c>
      <c r="S425" s="382">
        <f>IF(ISNA(VLOOKUP(G425,'Drop down lists'!A:A,1,FALSE)),1,0)</f>
        <v>0</v>
      </c>
      <c r="T425" s="382">
        <f>IF(OR(I425='Drop down lists'!$H$12,I425='Drop down lists'!$H$13,I425='Drop down lists'!$H$14,I425='Drop down lists'!$H$15),0,1)</f>
        <v>0</v>
      </c>
    </row>
    <row r="426" spans="1:20" ht="19.75" customHeight="1">
      <c r="A426" s="14"/>
      <c r="B426" s="14"/>
      <c r="C426" s="14"/>
      <c r="D426" s="14"/>
      <c r="E426" s="16" t="s">
        <v>2289</v>
      </c>
      <c r="F426" s="16" t="s">
        <v>2289</v>
      </c>
      <c r="G426" s="16" t="s">
        <v>4506</v>
      </c>
      <c r="H426" s="14"/>
      <c r="I426" s="16" t="s">
        <v>2289</v>
      </c>
      <c r="J426" s="208"/>
      <c r="K426" s="17"/>
      <c r="P426" s="382">
        <f t="shared" si="6"/>
        <v>0</v>
      </c>
      <c r="Q426" s="382">
        <f>IF(OR(E426='Drop down lists'!$D$3,E426='Drop down lists'!$D$4,E426='Drop down lists'!$D$5,E426='Drop down lists'!$D$6,E426='Drop down lists'!$D$6,E426='Drop down lists'!$D$7,E426='Drop down lists'!$D$8,E426='Drop down lists'!$D$9),0,1)</f>
        <v>0</v>
      </c>
      <c r="R426" s="382">
        <f>IF(OR(F426='Drop down lists'!$D$12,F426='Drop down lists'!$D$13,F426='Drop down lists'!$D$14,F426='Drop down lists'!$D$15,F426='Drop down lists'!$D$16,F426='Drop down lists'!$D$17,F426='Drop down lists'!$D$18,F426='Drop down lists'!$D$19,F426='Drop down lists'!$D$20,F426='Drop down lists'!$D$21,F426='Drop down lists'!$D$22,F426='Drop down lists'!$D$23),0,1)</f>
        <v>0</v>
      </c>
      <c r="S426" s="382">
        <f>IF(ISNA(VLOOKUP(G426,'Drop down lists'!A:A,1,FALSE)),1,0)</f>
        <v>0</v>
      </c>
      <c r="T426" s="382">
        <f>IF(OR(I426='Drop down lists'!$H$12,I426='Drop down lists'!$H$13,I426='Drop down lists'!$H$14,I426='Drop down lists'!$H$15),0,1)</f>
        <v>0</v>
      </c>
    </row>
    <row r="427" spans="1:20" ht="19.75" customHeight="1">
      <c r="A427" s="14"/>
      <c r="B427" s="14"/>
      <c r="C427" s="14"/>
      <c r="D427" s="14"/>
      <c r="E427" s="16" t="s">
        <v>2289</v>
      </c>
      <c r="F427" s="16" t="s">
        <v>2289</v>
      </c>
      <c r="G427" s="16" t="s">
        <v>4506</v>
      </c>
      <c r="H427" s="14"/>
      <c r="I427" s="16" t="s">
        <v>2289</v>
      </c>
      <c r="J427" s="208"/>
      <c r="K427" s="17"/>
      <c r="P427" s="382">
        <f t="shared" si="6"/>
        <v>0</v>
      </c>
      <c r="Q427" s="382">
        <f>IF(OR(E427='Drop down lists'!$D$3,E427='Drop down lists'!$D$4,E427='Drop down lists'!$D$5,E427='Drop down lists'!$D$6,E427='Drop down lists'!$D$6,E427='Drop down lists'!$D$7,E427='Drop down lists'!$D$8,E427='Drop down lists'!$D$9),0,1)</f>
        <v>0</v>
      </c>
      <c r="R427" s="382">
        <f>IF(OR(F427='Drop down lists'!$D$12,F427='Drop down lists'!$D$13,F427='Drop down lists'!$D$14,F427='Drop down lists'!$D$15,F427='Drop down lists'!$D$16,F427='Drop down lists'!$D$17,F427='Drop down lists'!$D$18,F427='Drop down lists'!$D$19,F427='Drop down lists'!$D$20,F427='Drop down lists'!$D$21,F427='Drop down lists'!$D$22,F427='Drop down lists'!$D$23),0,1)</f>
        <v>0</v>
      </c>
      <c r="S427" s="382">
        <f>IF(ISNA(VLOOKUP(G427,'Drop down lists'!A:A,1,FALSE)),1,0)</f>
        <v>0</v>
      </c>
      <c r="T427" s="382">
        <f>IF(OR(I427='Drop down lists'!$H$12,I427='Drop down lists'!$H$13,I427='Drop down lists'!$H$14,I427='Drop down lists'!$H$15),0,1)</f>
        <v>0</v>
      </c>
    </row>
    <row r="428" spans="1:20" ht="19.75" customHeight="1">
      <c r="A428" s="14"/>
      <c r="B428" s="14"/>
      <c r="C428" s="14"/>
      <c r="D428" s="14"/>
      <c r="E428" s="16" t="s">
        <v>2289</v>
      </c>
      <c r="F428" s="16" t="s">
        <v>2289</v>
      </c>
      <c r="G428" s="16" t="s">
        <v>4506</v>
      </c>
      <c r="H428" s="14"/>
      <c r="I428" s="16" t="s">
        <v>2289</v>
      </c>
      <c r="J428" s="208"/>
      <c r="K428" s="17"/>
      <c r="P428" s="382">
        <f t="shared" si="6"/>
        <v>0</v>
      </c>
      <c r="Q428" s="382">
        <f>IF(OR(E428='Drop down lists'!$D$3,E428='Drop down lists'!$D$4,E428='Drop down lists'!$D$5,E428='Drop down lists'!$D$6,E428='Drop down lists'!$D$6,E428='Drop down lists'!$D$7,E428='Drop down lists'!$D$8,E428='Drop down lists'!$D$9),0,1)</f>
        <v>0</v>
      </c>
      <c r="R428" s="382">
        <f>IF(OR(F428='Drop down lists'!$D$12,F428='Drop down lists'!$D$13,F428='Drop down lists'!$D$14,F428='Drop down lists'!$D$15,F428='Drop down lists'!$D$16,F428='Drop down lists'!$D$17,F428='Drop down lists'!$D$18,F428='Drop down lists'!$D$19,F428='Drop down lists'!$D$20,F428='Drop down lists'!$D$21,F428='Drop down lists'!$D$22,F428='Drop down lists'!$D$23),0,1)</f>
        <v>0</v>
      </c>
      <c r="S428" s="382">
        <f>IF(ISNA(VLOOKUP(G428,'Drop down lists'!A:A,1,FALSE)),1,0)</f>
        <v>0</v>
      </c>
      <c r="T428" s="382">
        <f>IF(OR(I428='Drop down lists'!$H$12,I428='Drop down lists'!$H$13,I428='Drop down lists'!$H$14,I428='Drop down lists'!$H$15),0,1)</f>
        <v>0</v>
      </c>
    </row>
    <row r="429" spans="1:20" ht="19.75" customHeight="1">
      <c r="A429" s="14"/>
      <c r="B429" s="14"/>
      <c r="C429" s="14"/>
      <c r="D429" s="14"/>
      <c r="E429" s="16" t="s">
        <v>2289</v>
      </c>
      <c r="F429" s="16" t="s">
        <v>2289</v>
      </c>
      <c r="G429" s="16" t="s">
        <v>4506</v>
      </c>
      <c r="H429" s="14"/>
      <c r="I429" s="16" t="s">
        <v>2289</v>
      </c>
      <c r="J429" s="208"/>
      <c r="K429" s="17"/>
      <c r="P429" s="382">
        <f t="shared" si="6"/>
        <v>0</v>
      </c>
      <c r="Q429" s="382">
        <f>IF(OR(E429='Drop down lists'!$D$3,E429='Drop down lists'!$D$4,E429='Drop down lists'!$D$5,E429='Drop down lists'!$D$6,E429='Drop down lists'!$D$6,E429='Drop down lists'!$D$7,E429='Drop down lists'!$D$8,E429='Drop down lists'!$D$9),0,1)</f>
        <v>0</v>
      </c>
      <c r="R429" s="382">
        <f>IF(OR(F429='Drop down lists'!$D$12,F429='Drop down lists'!$D$13,F429='Drop down lists'!$D$14,F429='Drop down lists'!$D$15,F429='Drop down lists'!$D$16,F429='Drop down lists'!$D$17,F429='Drop down lists'!$D$18,F429='Drop down lists'!$D$19,F429='Drop down lists'!$D$20,F429='Drop down lists'!$D$21,F429='Drop down lists'!$D$22,F429='Drop down lists'!$D$23),0,1)</f>
        <v>0</v>
      </c>
      <c r="S429" s="382">
        <f>IF(ISNA(VLOOKUP(G429,'Drop down lists'!A:A,1,FALSE)),1,0)</f>
        <v>0</v>
      </c>
      <c r="T429" s="382">
        <f>IF(OR(I429='Drop down lists'!$H$12,I429='Drop down lists'!$H$13,I429='Drop down lists'!$H$14,I429='Drop down lists'!$H$15),0,1)</f>
        <v>0</v>
      </c>
    </row>
    <row r="430" spans="1:20" ht="19.75" customHeight="1">
      <c r="A430" s="14"/>
      <c r="B430" s="14"/>
      <c r="C430" s="14"/>
      <c r="D430" s="14"/>
      <c r="E430" s="16" t="s">
        <v>2289</v>
      </c>
      <c r="F430" s="16" t="s">
        <v>2289</v>
      </c>
      <c r="G430" s="16" t="s">
        <v>4506</v>
      </c>
      <c r="H430" s="14"/>
      <c r="I430" s="16" t="s">
        <v>2289</v>
      </c>
      <c r="J430" s="208"/>
      <c r="K430" s="17"/>
      <c r="P430" s="382">
        <f t="shared" si="6"/>
        <v>0</v>
      </c>
      <c r="Q430" s="382">
        <f>IF(OR(E430='Drop down lists'!$D$3,E430='Drop down lists'!$D$4,E430='Drop down lists'!$D$5,E430='Drop down lists'!$D$6,E430='Drop down lists'!$D$6,E430='Drop down lists'!$D$7,E430='Drop down lists'!$D$8,E430='Drop down lists'!$D$9),0,1)</f>
        <v>0</v>
      </c>
      <c r="R430" s="382">
        <f>IF(OR(F430='Drop down lists'!$D$12,F430='Drop down lists'!$D$13,F430='Drop down lists'!$D$14,F430='Drop down lists'!$D$15,F430='Drop down lists'!$D$16,F430='Drop down lists'!$D$17,F430='Drop down lists'!$D$18,F430='Drop down lists'!$D$19,F430='Drop down lists'!$D$20,F430='Drop down lists'!$D$21,F430='Drop down lists'!$D$22,F430='Drop down lists'!$D$23),0,1)</f>
        <v>0</v>
      </c>
      <c r="S430" s="382">
        <f>IF(ISNA(VLOOKUP(G430,'Drop down lists'!A:A,1,FALSE)),1,0)</f>
        <v>0</v>
      </c>
      <c r="T430" s="382">
        <f>IF(OR(I430='Drop down lists'!$H$12,I430='Drop down lists'!$H$13,I430='Drop down lists'!$H$14,I430='Drop down lists'!$H$15),0,1)</f>
        <v>0</v>
      </c>
    </row>
    <row r="431" spans="1:20" ht="19.75" customHeight="1">
      <c r="A431" s="14"/>
      <c r="B431" s="14"/>
      <c r="C431" s="14"/>
      <c r="D431" s="14"/>
      <c r="E431" s="16" t="s">
        <v>2289</v>
      </c>
      <c r="F431" s="16" t="s">
        <v>2289</v>
      </c>
      <c r="G431" s="16" t="s">
        <v>4506</v>
      </c>
      <c r="H431" s="14"/>
      <c r="I431" s="16" t="s">
        <v>2289</v>
      </c>
      <c r="J431" s="208"/>
      <c r="K431" s="17"/>
      <c r="P431" s="382">
        <f t="shared" si="6"/>
        <v>0</v>
      </c>
      <c r="Q431" s="382">
        <f>IF(OR(E431='Drop down lists'!$D$3,E431='Drop down lists'!$D$4,E431='Drop down lists'!$D$5,E431='Drop down lists'!$D$6,E431='Drop down lists'!$D$6,E431='Drop down lists'!$D$7,E431='Drop down lists'!$D$8,E431='Drop down lists'!$D$9),0,1)</f>
        <v>0</v>
      </c>
      <c r="R431" s="382">
        <f>IF(OR(F431='Drop down lists'!$D$12,F431='Drop down lists'!$D$13,F431='Drop down lists'!$D$14,F431='Drop down lists'!$D$15,F431='Drop down lists'!$D$16,F431='Drop down lists'!$D$17,F431='Drop down lists'!$D$18,F431='Drop down lists'!$D$19,F431='Drop down lists'!$D$20,F431='Drop down lists'!$D$21,F431='Drop down lists'!$D$22,F431='Drop down lists'!$D$23),0,1)</f>
        <v>0</v>
      </c>
      <c r="S431" s="382">
        <f>IF(ISNA(VLOOKUP(G431,'Drop down lists'!A:A,1,FALSE)),1,0)</f>
        <v>0</v>
      </c>
      <c r="T431" s="382">
        <f>IF(OR(I431='Drop down lists'!$H$12,I431='Drop down lists'!$H$13,I431='Drop down lists'!$H$14,I431='Drop down lists'!$H$15),0,1)</f>
        <v>0</v>
      </c>
    </row>
    <row r="432" spans="1:20" ht="19.75" customHeight="1">
      <c r="A432" s="14"/>
      <c r="B432" s="14"/>
      <c r="C432" s="14"/>
      <c r="D432" s="14"/>
      <c r="E432" s="16" t="s">
        <v>2289</v>
      </c>
      <c r="F432" s="16" t="s">
        <v>2289</v>
      </c>
      <c r="G432" s="16" t="s">
        <v>4506</v>
      </c>
      <c r="H432" s="14"/>
      <c r="I432" s="16" t="s">
        <v>2289</v>
      </c>
      <c r="J432" s="208"/>
      <c r="K432" s="17"/>
      <c r="P432" s="382">
        <f t="shared" si="6"/>
        <v>0</v>
      </c>
      <c r="Q432" s="382">
        <f>IF(OR(E432='Drop down lists'!$D$3,E432='Drop down lists'!$D$4,E432='Drop down lists'!$D$5,E432='Drop down lists'!$D$6,E432='Drop down lists'!$D$6,E432='Drop down lists'!$D$7,E432='Drop down lists'!$D$8,E432='Drop down lists'!$D$9),0,1)</f>
        <v>0</v>
      </c>
      <c r="R432" s="382">
        <f>IF(OR(F432='Drop down lists'!$D$12,F432='Drop down lists'!$D$13,F432='Drop down lists'!$D$14,F432='Drop down lists'!$D$15,F432='Drop down lists'!$D$16,F432='Drop down lists'!$D$17,F432='Drop down lists'!$D$18,F432='Drop down lists'!$D$19,F432='Drop down lists'!$D$20,F432='Drop down lists'!$D$21,F432='Drop down lists'!$D$22,F432='Drop down lists'!$D$23),0,1)</f>
        <v>0</v>
      </c>
      <c r="S432" s="382">
        <f>IF(ISNA(VLOOKUP(G432,'Drop down lists'!A:A,1,FALSE)),1,0)</f>
        <v>0</v>
      </c>
      <c r="T432" s="382">
        <f>IF(OR(I432='Drop down lists'!$H$12,I432='Drop down lists'!$H$13,I432='Drop down lists'!$H$14,I432='Drop down lists'!$H$15),0,1)</f>
        <v>0</v>
      </c>
    </row>
    <row r="433" spans="1:20" ht="19.75" customHeight="1">
      <c r="A433" s="14"/>
      <c r="B433" s="14"/>
      <c r="C433" s="14"/>
      <c r="D433" s="14"/>
      <c r="E433" s="16" t="s">
        <v>2289</v>
      </c>
      <c r="F433" s="16" t="s">
        <v>2289</v>
      </c>
      <c r="G433" s="16" t="s">
        <v>4506</v>
      </c>
      <c r="H433" s="14"/>
      <c r="I433" s="16" t="s">
        <v>2289</v>
      </c>
      <c r="J433" s="208"/>
      <c r="K433" s="17"/>
      <c r="P433" s="382">
        <f t="shared" si="6"/>
        <v>0</v>
      </c>
      <c r="Q433" s="382">
        <f>IF(OR(E433='Drop down lists'!$D$3,E433='Drop down lists'!$D$4,E433='Drop down lists'!$D$5,E433='Drop down lists'!$D$6,E433='Drop down lists'!$D$6,E433='Drop down lists'!$D$7,E433='Drop down lists'!$D$8,E433='Drop down lists'!$D$9),0,1)</f>
        <v>0</v>
      </c>
      <c r="R433" s="382">
        <f>IF(OR(F433='Drop down lists'!$D$12,F433='Drop down lists'!$D$13,F433='Drop down lists'!$D$14,F433='Drop down lists'!$D$15,F433='Drop down lists'!$D$16,F433='Drop down lists'!$D$17,F433='Drop down lists'!$D$18,F433='Drop down lists'!$D$19,F433='Drop down lists'!$D$20,F433='Drop down lists'!$D$21,F433='Drop down lists'!$D$22,F433='Drop down lists'!$D$23),0,1)</f>
        <v>0</v>
      </c>
      <c r="S433" s="382">
        <f>IF(ISNA(VLOOKUP(G433,'Drop down lists'!A:A,1,FALSE)),1,0)</f>
        <v>0</v>
      </c>
      <c r="T433" s="382">
        <f>IF(OR(I433='Drop down lists'!$H$12,I433='Drop down lists'!$H$13,I433='Drop down lists'!$H$14,I433='Drop down lists'!$H$15),0,1)</f>
        <v>0</v>
      </c>
    </row>
    <row r="434" spans="1:20" ht="19.75" customHeight="1">
      <c r="A434" s="14"/>
      <c r="B434" s="14"/>
      <c r="C434" s="14"/>
      <c r="D434" s="14"/>
      <c r="E434" s="16" t="s">
        <v>2289</v>
      </c>
      <c r="F434" s="16" t="s">
        <v>2289</v>
      </c>
      <c r="G434" s="16" t="s">
        <v>4506</v>
      </c>
      <c r="H434" s="14"/>
      <c r="I434" s="16" t="s">
        <v>2289</v>
      </c>
      <c r="J434" s="208"/>
      <c r="K434" s="17"/>
      <c r="P434" s="382">
        <f t="shared" si="6"/>
        <v>0</v>
      </c>
      <c r="Q434" s="382">
        <f>IF(OR(E434='Drop down lists'!$D$3,E434='Drop down lists'!$D$4,E434='Drop down lists'!$D$5,E434='Drop down lists'!$D$6,E434='Drop down lists'!$D$6,E434='Drop down lists'!$D$7,E434='Drop down lists'!$D$8,E434='Drop down lists'!$D$9),0,1)</f>
        <v>0</v>
      </c>
      <c r="R434" s="382">
        <f>IF(OR(F434='Drop down lists'!$D$12,F434='Drop down lists'!$D$13,F434='Drop down lists'!$D$14,F434='Drop down lists'!$D$15,F434='Drop down lists'!$D$16,F434='Drop down lists'!$D$17,F434='Drop down lists'!$D$18,F434='Drop down lists'!$D$19,F434='Drop down lists'!$D$20,F434='Drop down lists'!$D$21,F434='Drop down lists'!$D$22,F434='Drop down lists'!$D$23),0,1)</f>
        <v>0</v>
      </c>
      <c r="S434" s="382">
        <f>IF(ISNA(VLOOKUP(G434,'Drop down lists'!A:A,1,FALSE)),1,0)</f>
        <v>0</v>
      </c>
      <c r="T434" s="382">
        <f>IF(OR(I434='Drop down lists'!$H$12,I434='Drop down lists'!$H$13,I434='Drop down lists'!$H$14,I434='Drop down lists'!$H$15),0,1)</f>
        <v>0</v>
      </c>
    </row>
    <row r="435" spans="1:20" ht="19.75" customHeight="1">
      <c r="A435" s="14"/>
      <c r="B435" s="14"/>
      <c r="C435" s="14"/>
      <c r="D435" s="14"/>
      <c r="E435" s="16" t="s">
        <v>2289</v>
      </c>
      <c r="F435" s="16" t="s">
        <v>2289</v>
      </c>
      <c r="G435" s="16" t="s">
        <v>4506</v>
      </c>
      <c r="H435" s="14"/>
      <c r="I435" s="16" t="s">
        <v>2289</v>
      </c>
      <c r="J435" s="208"/>
      <c r="K435" s="17"/>
      <c r="P435" s="382">
        <f t="shared" si="6"/>
        <v>0</v>
      </c>
      <c r="Q435" s="382">
        <f>IF(OR(E435='Drop down lists'!$D$3,E435='Drop down lists'!$D$4,E435='Drop down lists'!$D$5,E435='Drop down lists'!$D$6,E435='Drop down lists'!$D$6,E435='Drop down lists'!$D$7,E435='Drop down lists'!$D$8,E435='Drop down lists'!$D$9),0,1)</f>
        <v>0</v>
      </c>
      <c r="R435" s="382">
        <f>IF(OR(F435='Drop down lists'!$D$12,F435='Drop down lists'!$D$13,F435='Drop down lists'!$D$14,F435='Drop down lists'!$D$15,F435='Drop down lists'!$D$16,F435='Drop down lists'!$D$17,F435='Drop down lists'!$D$18,F435='Drop down lists'!$D$19,F435='Drop down lists'!$D$20,F435='Drop down lists'!$D$21,F435='Drop down lists'!$D$22,F435='Drop down lists'!$D$23),0,1)</f>
        <v>0</v>
      </c>
      <c r="S435" s="382">
        <f>IF(ISNA(VLOOKUP(G435,'Drop down lists'!A:A,1,FALSE)),1,0)</f>
        <v>0</v>
      </c>
      <c r="T435" s="382">
        <f>IF(OR(I435='Drop down lists'!$H$12,I435='Drop down lists'!$H$13,I435='Drop down lists'!$H$14,I435='Drop down lists'!$H$15),0,1)</f>
        <v>0</v>
      </c>
    </row>
    <row r="436" spans="1:20" ht="19.75" customHeight="1">
      <c r="A436" s="14"/>
      <c r="B436" s="14"/>
      <c r="C436" s="14"/>
      <c r="D436" s="14"/>
      <c r="E436" s="16" t="s">
        <v>2289</v>
      </c>
      <c r="F436" s="16" t="s">
        <v>2289</v>
      </c>
      <c r="G436" s="16" t="s">
        <v>4506</v>
      </c>
      <c r="H436" s="14"/>
      <c r="I436" s="16" t="s">
        <v>2289</v>
      </c>
      <c r="J436" s="208"/>
      <c r="K436" s="17"/>
      <c r="P436" s="382">
        <f t="shared" si="6"/>
        <v>0</v>
      </c>
      <c r="Q436" s="382">
        <f>IF(OR(E436='Drop down lists'!$D$3,E436='Drop down lists'!$D$4,E436='Drop down lists'!$D$5,E436='Drop down lists'!$D$6,E436='Drop down lists'!$D$6,E436='Drop down lists'!$D$7,E436='Drop down lists'!$D$8,E436='Drop down lists'!$D$9),0,1)</f>
        <v>0</v>
      </c>
      <c r="R436" s="382">
        <f>IF(OR(F436='Drop down lists'!$D$12,F436='Drop down lists'!$D$13,F436='Drop down lists'!$D$14,F436='Drop down lists'!$D$15,F436='Drop down lists'!$D$16,F436='Drop down lists'!$D$17,F436='Drop down lists'!$D$18,F436='Drop down lists'!$D$19,F436='Drop down lists'!$D$20,F436='Drop down lists'!$D$21,F436='Drop down lists'!$D$22,F436='Drop down lists'!$D$23),0,1)</f>
        <v>0</v>
      </c>
      <c r="S436" s="382">
        <f>IF(ISNA(VLOOKUP(G436,'Drop down lists'!A:A,1,FALSE)),1,0)</f>
        <v>0</v>
      </c>
      <c r="T436" s="382">
        <f>IF(OR(I436='Drop down lists'!$H$12,I436='Drop down lists'!$H$13,I436='Drop down lists'!$H$14,I436='Drop down lists'!$H$15),0,1)</f>
        <v>0</v>
      </c>
    </row>
    <row r="437" spans="1:20" ht="19.75" customHeight="1">
      <c r="A437" s="14"/>
      <c r="B437" s="14"/>
      <c r="C437" s="14"/>
      <c r="D437" s="14"/>
      <c r="E437" s="16" t="s">
        <v>2289</v>
      </c>
      <c r="F437" s="16" t="s">
        <v>2289</v>
      </c>
      <c r="G437" s="16" t="s">
        <v>4506</v>
      </c>
      <c r="H437" s="14"/>
      <c r="I437" s="16" t="s">
        <v>2289</v>
      </c>
      <c r="J437" s="208"/>
      <c r="K437" s="17"/>
      <c r="P437" s="382">
        <f t="shared" si="6"/>
        <v>0</v>
      </c>
      <c r="Q437" s="382">
        <f>IF(OR(E437='Drop down lists'!$D$3,E437='Drop down lists'!$D$4,E437='Drop down lists'!$D$5,E437='Drop down lists'!$D$6,E437='Drop down lists'!$D$6,E437='Drop down lists'!$D$7,E437='Drop down lists'!$D$8,E437='Drop down lists'!$D$9),0,1)</f>
        <v>0</v>
      </c>
      <c r="R437" s="382">
        <f>IF(OR(F437='Drop down lists'!$D$12,F437='Drop down lists'!$D$13,F437='Drop down lists'!$D$14,F437='Drop down lists'!$D$15,F437='Drop down lists'!$D$16,F437='Drop down lists'!$D$17,F437='Drop down lists'!$D$18,F437='Drop down lists'!$D$19,F437='Drop down lists'!$D$20,F437='Drop down lists'!$D$21,F437='Drop down lists'!$D$22,F437='Drop down lists'!$D$23),0,1)</f>
        <v>0</v>
      </c>
      <c r="S437" s="382">
        <f>IF(ISNA(VLOOKUP(G437,'Drop down lists'!A:A,1,FALSE)),1,0)</f>
        <v>0</v>
      </c>
      <c r="T437" s="382">
        <f>IF(OR(I437='Drop down lists'!$H$12,I437='Drop down lists'!$H$13,I437='Drop down lists'!$H$14,I437='Drop down lists'!$H$15),0,1)</f>
        <v>0</v>
      </c>
    </row>
    <row r="438" spans="1:20" ht="19.75" customHeight="1">
      <c r="A438" s="14"/>
      <c r="B438" s="14"/>
      <c r="C438" s="14"/>
      <c r="D438" s="14"/>
      <c r="E438" s="16" t="s">
        <v>2289</v>
      </c>
      <c r="F438" s="16" t="s">
        <v>2289</v>
      </c>
      <c r="G438" s="16" t="s">
        <v>4506</v>
      </c>
      <c r="H438" s="14"/>
      <c r="I438" s="16" t="s">
        <v>2289</v>
      </c>
      <c r="J438" s="208"/>
      <c r="K438" s="17"/>
      <c r="P438" s="382">
        <f t="shared" si="6"/>
        <v>0</v>
      </c>
      <c r="Q438" s="382">
        <f>IF(OR(E438='Drop down lists'!$D$3,E438='Drop down lists'!$D$4,E438='Drop down lists'!$D$5,E438='Drop down lists'!$D$6,E438='Drop down lists'!$D$6,E438='Drop down lists'!$D$7,E438='Drop down lists'!$D$8,E438='Drop down lists'!$D$9),0,1)</f>
        <v>0</v>
      </c>
      <c r="R438" s="382">
        <f>IF(OR(F438='Drop down lists'!$D$12,F438='Drop down lists'!$D$13,F438='Drop down lists'!$D$14,F438='Drop down lists'!$D$15,F438='Drop down lists'!$D$16,F438='Drop down lists'!$D$17,F438='Drop down lists'!$D$18,F438='Drop down lists'!$D$19,F438='Drop down lists'!$D$20,F438='Drop down lists'!$D$21,F438='Drop down lists'!$D$22,F438='Drop down lists'!$D$23),0,1)</f>
        <v>0</v>
      </c>
      <c r="S438" s="382">
        <f>IF(ISNA(VLOOKUP(G438,'Drop down lists'!A:A,1,FALSE)),1,0)</f>
        <v>0</v>
      </c>
      <c r="T438" s="382">
        <f>IF(OR(I438='Drop down lists'!$H$12,I438='Drop down lists'!$H$13,I438='Drop down lists'!$H$14,I438='Drop down lists'!$H$15),0,1)</f>
        <v>0</v>
      </c>
    </row>
    <row r="439" spans="1:20" ht="19.75" customHeight="1">
      <c r="A439" s="14"/>
      <c r="B439" s="14"/>
      <c r="C439" s="14"/>
      <c r="D439" s="14"/>
      <c r="E439" s="16" t="s">
        <v>2289</v>
      </c>
      <c r="F439" s="16" t="s">
        <v>2289</v>
      </c>
      <c r="G439" s="16" t="s">
        <v>4506</v>
      </c>
      <c r="H439" s="14"/>
      <c r="I439" s="16" t="s">
        <v>2289</v>
      </c>
      <c r="J439" s="208"/>
      <c r="K439" s="17"/>
      <c r="P439" s="382">
        <f t="shared" si="6"/>
        <v>0</v>
      </c>
      <c r="Q439" s="382">
        <f>IF(OR(E439='Drop down lists'!$D$3,E439='Drop down lists'!$D$4,E439='Drop down lists'!$D$5,E439='Drop down lists'!$D$6,E439='Drop down lists'!$D$6,E439='Drop down lists'!$D$7,E439='Drop down lists'!$D$8,E439='Drop down lists'!$D$9),0,1)</f>
        <v>0</v>
      </c>
      <c r="R439" s="382">
        <f>IF(OR(F439='Drop down lists'!$D$12,F439='Drop down lists'!$D$13,F439='Drop down lists'!$D$14,F439='Drop down lists'!$D$15,F439='Drop down lists'!$D$16,F439='Drop down lists'!$D$17,F439='Drop down lists'!$D$18,F439='Drop down lists'!$D$19,F439='Drop down lists'!$D$20,F439='Drop down lists'!$D$21,F439='Drop down lists'!$D$22,F439='Drop down lists'!$D$23),0,1)</f>
        <v>0</v>
      </c>
      <c r="S439" s="382">
        <f>IF(ISNA(VLOOKUP(G439,'Drop down lists'!A:A,1,FALSE)),1,0)</f>
        <v>0</v>
      </c>
      <c r="T439" s="382">
        <f>IF(OR(I439='Drop down lists'!$H$12,I439='Drop down lists'!$H$13,I439='Drop down lists'!$H$14,I439='Drop down lists'!$H$15),0,1)</f>
        <v>0</v>
      </c>
    </row>
    <row r="440" spans="1:20" ht="19.75" customHeight="1">
      <c r="A440" s="14"/>
      <c r="B440" s="14"/>
      <c r="C440" s="14"/>
      <c r="D440" s="14"/>
      <c r="E440" s="16" t="s">
        <v>2289</v>
      </c>
      <c r="F440" s="16" t="s">
        <v>2289</v>
      </c>
      <c r="G440" s="16" t="s">
        <v>4506</v>
      </c>
      <c r="H440" s="14"/>
      <c r="I440" s="16" t="s">
        <v>2289</v>
      </c>
      <c r="J440" s="208"/>
      <c r="K440" s="17"/>
      <c r="P440" s="382">
        <f t="shared" si="6"/>
        <v>0</v>
      </c>
      <c r="Q440" s="382">
        <f>IF(OR(E440='Drop down lists'!$D$3,E440='Drop down lists'!$D$4,E440='Drop down lists'!$D$5,E440='Drop down lists'!$D$6,E440='Drop down lists'!$D$6,E440='Drop down lists'!$D$7,E440='Drop down lists'!$D$8,E440='Drop down lists'!$D$9),0,1)</f>
        <v>0</v>
      </c>
      <c r="R440" s="382">
        <f>IF(OR(F440='Drop down lists'!$D$12,F440='Drop down lists'!$D$13,F440='Drop down lists'!$D$14,F440='Drop down lists'!$D$15,F440='Drop down lists'!$D$16,F440='Drop down lists'!$D$17,F440='Drop down lists'!$D$18,F440='Drop down lists'!$D$19,F440='Drop down lists'!$D$20,F440='Drop down lists'!$D$21,F440='Drop down lists'!$D$22,F440='Drop down lists'!$D$23),0,1)</f>
        <v>0</v>
      </c>
      <c r="S440" s="382">
        <f>IF(ISNA(VLOOKUP(G440,'Drop down lists'!A:A,1,FALSE)),1,0)</f>
        <v>0</v>
      </c>
      <c r="T440" s="382">
        <f>IF(OR(I440='Drop down lists'!$H$12,I440='Drop down lists'!$H$13,I440='Drop down lists'!$H$14,I440='Drop down lists'!$H$15),0,1)</f>
        <v>0</v>
      </c>
    </row>
    <row r="441" spans="1:20" ht="19.75" customHeight="1">
      <c r="A441" s="14"/>
      <c r="B441" s="14"/>
      <c r="C441" s="14"/>
      <c r="D441" s="14"/>
      <c r="E441" s="16" t="s">
        <v>2289</v>
      </c>
      <c r="F441" s="16" t="s">
        <v>2289</v>
      </c>
      <c r="G441" s="16" t="s">
        <v>4506</v>
      </c>
      <c r="H441" s="14"/>
      <c r="I441" s="16" t="s">
        <v>2289</v>
      </c>
      <c r="J441" s="208"/>
      <c r="K441" s="17"/>
      <c r="P441" s="382">
        <f t="shared" si="6"/>
        <v>0</v>
      </c>
      <c r="Q441" s="382">
        <f>IF(OR(E441='Drop down lists'!$D$3,E441='Drop down lists'!$D$4,E441='Drop down lists'!$D$5,E441='Drop down lists'!$D$6,E441='Drop down lists'!$D$6,E441='Drop down lists'!$D$7,E441='Drop down lists'!$D$8,E441='Drop down lists'!$D$9),0,1)</f>
        <v>0</v>
      </c>
      <c r="R441" s="382">
        <f>IF(OR(F441='Drop down lists'!$D$12,F441='Drop down lists'!$D$13,F441='Drop down lists'!$D$14,F441='Drop down lists'!$D$15,F441='Drop down lists'!$D$16,F441='Drop down lists'!$D$17,F441='Drop down lists'!$D$18,F441='Drop down lists'!$D$19,F441='Drop down lists'!$D$20,F441='Drop down lists'!$D$21,F441='Drop down lists'!$D$22,F441='Drop down lists'!$D$23),0,1)</f>
        <v>0</v>
      </c>
      <c r="S441" s="382">
        <f>IF(ISNA(VLOOKUP(G441,'Drop down lists'!A:A,1,FALSE)),1,0)</f>
        <v>0</v>
      </c>
      <c r="T441" s="382">
        <f>IF(OR(I441='Drop down lists'!$H$12,I441='Drop down lists'!$H$13,I441='Drop down lists'!$H$14,I441='Drop down lists'!$H$15),0,1)</f>
        <v>0</v>
      </c>
    </row>
    <row r="442" spans="1:20" ht="19.75" customHeight="1">
      <c r="A442" s="14"/>
      <c r="B442" s="14"/>
      <c r="C442" s="14"/>
      <c r="D442" s="14"/>
      <c r="E442" s="16" t="s">
        <v>2289</v>
      </c>
      <c r="F442" s="16" t="s">
        <v>2289</v>
      </c>
      <c r="G442" s="16" t="s">
        <v>4506</v>
      </c>
      <c r="H442" s="14"/>
      <c r="I442" s="16" t="s">
        <v>2289</v>
      </c>
      <c r="J442" s="208"/>
      <c r="K442" s="17"/>
      <c r="P442" s="382">
        <f t="shared" si="6"/>
        <v>0</v>
      </c>
      <c r="Q442" s="382">
        <f>IF(OR(E442='Drop down lists'!$D$3,E442='Drop down lists'!$D$4,E442='Drop down lists'!$D$5,E442='Drop down lists'!$D$6,E442='Drop down lists'!$D$6,E442='Drop down lists'!$D$7,E442='Drop down lists'!$D$8,E442='Drop down lists'!$D$9),0,1)</f>
        <v>0</v>
      </c>
      <c r="R442" s="382">
        <f>IF(OR(F442='Drop down lists'!$D$12,F442='Drop down lists'!$D$13,F442='Drop down lists'!$D$14,F442='Drop down lists'!$D$15,F442='Drop down lists'!$D$16,F442='Drop down lists'!$D$17,F442='Drop down lists'!$D$18,F442='Drop down lists'!$D$19,F442='Drop down lists'!$D$20,F442='Drop down lists'!$D$21,F442='Drop down lists'!$D$22,F442='Drop down lists'!$D$23),0,1)</f>
        <v>0</v>
      </c>
      <c r="S442" s="382">
        <f>IF(ISNA(VLOOKUP(G442,'Drop down lists'!A:A,1,FALSE)),1,0)</f>
        <v>0</v>
      </c>
      <c r="T442" s="382">
        <f>IF(OR(I442='Drop down lists'!$H$12,I442='Drop down lists'!$H$13,I442='Drop down lists'!$H$14,I442='Drop down lists'!$H$15),0,1)</f>
        <v>0</v>
      </c>
    </row>
    <row r="443" spans="1:20" ht="19.75" customHeight="1">
      <c r="A443" s="14"/>
      <c r="B443" s="14"/>
      <c r="C443" s="14"/>
      <c r="D443" s="14"/>
      <c r="E443" s="16" t="s">
        <v>2289</v>
      </c>
      <c r="F443" s="16" t="s">
        <v>2289</v>
      </c>
      <c r="G443" s="16" t="s">
        <v>4506</v>
      </c>
      <c r="H443" s="14"/>
      <c r="I443" s="16" t="s">
        <v>2289</v>
      </c>
      <c r="J443" s="208"/>
      <c r="K443" s="17"/>
      <c r="P443" s="382">
        <f t="shared" si="6"/>
        <v>0</v>
      </c>
      <c r="Q443" s="382">
        <f>IF(OR(E443='Drop down lists'!$D$3,E443='Drop down lists'!$D$4,E443='Drop down lists'!$D$5,E443='Drop down lists'!$D$6,E443='Drop down lists'!$D$6,E443='Drop down lists'!$D$7,E443='Drop down lists'!$D$8,E443='Drop down lists'!$D$9),0,1)</f>
        <v>0</v>
      </c>
      <c r="R443" s="382">
        <f>IF(OR(F443='Drop down lists'!$D$12,F443='Drop down lists'!$D$13,F443='Drop down lists'!$D$14,F443='Drop down lists'!$D$15,F443='Drop down lists'!$D$16,F443='Drop down lists'!$D$17,F443='Drop down lists'!$D$18,F443='Drop down lists'!$D$19,F443='Drop down lists'!$D$20,F443='Drop down lists'!$D$21,F443='Drop down lists'!$D$22,F443='Drop down lists'!$D$23),0,1)</f>
        <v>0</v>
      </c>
      <c r="S443" s="382">
        <f>IF(ISNA(VLOOKUP(G443,'Drop down lists'!A:A,1,FALSE)),1,0)</f>
        <v>0</v>
      </c>
      <c r="T443" s="382">
        <f>IF(OR(I443='Drop down lists'!$H$12,I443='Drop down lists'!$H$13,I443='Drop down lists'!$H$14,I443='Drop down lists'!$H$15),0,1)</f>
        <v>0</v>
      </c>
    </row>
    <row r="444" spans="1:20" ht="19.75" customHeight="1">
      <c r="A444" s="14"/>
      <c r="B444" s="14"/>
      <c r="C444" s="14"/>
      <c r="D444" s="14"/>
      <c r="E444" s="16" t="s">
        <v>2289</v>
      </c>
      <c r="F444" s="16" t="s">
        <v>2289</v>
      </c>
      <c r="G444" s="16" t="s">
        <v>4506</v>
      </c>
      <c r="H444" s="14"/>
      <c r="I444" s="16" t="s">
        <v>2289</v>
      </c>
      <c r="J444" s="208"/>
      <c r="K444" s="17"/>
      <c r="P444" s="382">
        <f t="shared" si="6"/>
        <v>0</v>
      </c>
      <c r="Q444" s="382">
        <f>IF(OR(E444='Drop down lists'!$D$3,E444='Drop down lists'!$D$4,E444='Drop down lists'!$D$5,E444='Drop down lists'!$D$6,E444='Drop down lists'!$D$6,E444='Drop down lists'!$D$7,E444='Drop down lists'!$D$8,E444='Drop down lists'!$D$9),0,1)</f>
        <v>0</v>
      </c>
      <c r="R444" s="382">
        <f>IF(OR(F444='Drop down lists'!$D$12,F444='Drop down lists'!$D$13,F444='Drop down lists'!$D$14,F444='Drop down lists'!$D$15,F444='Drop down lists'!$D$16,F444='Drop down lists'!$D$17,F444='Drop down lists'!$D$18,F444='Drop down lists'!$D$19,F444='Drop down lists'!$D$20,F444='Drop down lists'!$D$21,F444='Drop down lists'!$D$22,F444='Drop down lists'!$D$23),0,1)</f>
        <v>0</v>
      </c>
      <c r="S444" s="382">
        <f>IF(ISNA(VLOOKUP(G444,'Drop down lists'!A:A,1,FALSE)),1,0)</f>
        <v>0</v>
      </c>
      <c r="T444" s="382">
        <f>IF(OR(I444='Drop down lists'!$H$12,I444='Drop down lists'!$H$13,I444='Drop down lists'!$H$14,I444='Drop down lists'!$H$15),0,1)</f>
        <v>0</v>
      </c>
    </row>
    <row r="445" spans="1:20" ht="19.75" customHeight="1">
      <c r="A445" s="14"/>
      <c r="B445" s="14"/>
      <c r="C445" s="14"/>
      <c r="D445" s="14"/>
      <c r="E445" s="16" t="s">
        <v>2289</v>
      </c>
      <c r="F445" s="16" t="s">
        <v>2289</v>
      </c>
      <c r="G445" s="16" t="s">
        <v>4506</v>
      </c>
      <c r="H445" s="14"/>
      <c r="I445" s="16" t="s">
        <v>2289</v>
      </c>
      <c r="J445" s="208"/>
      <c r="K445" s="17"/>
      <c r="P445" s="382">
        <f t="shared" si="6"/>
        <v>0</v>
      </c>
      <c r="Q445" s="382">
        <f>IF(OR(E445='Drop down lists'!$D$3,E445='Drop down lists'!$D$4,E445='Drop down lists'!$D$5,E445='Drop down lists'!$D$6,E445='Drop down lists'!$D$6,E445='Drop down lists'!$D$7,E445='Drop down lists'!$D$8,E445='Drop down lists'!$D$9),0,1)</f>
        <v>0</v>
      </c>
      <c r="R445" s="382">
        <f>IF(OR(F445='Drop down lists'!$D$12,F445='Drop down lists'!$D$13,F445='Drop down lists'!$D$14,F445='Drop down lists'!$D$15,F445='Drop down lists'!$D$16,F445='Drop down lists'!$D$17,F445='Drop down lists'!$D$18,F445='Drop down lists'!$D$19,F445='Drop down lists'!$D$20,F445='Drop down lists'!$D$21,F445='Drop down lists'!$D$22,F445='Drop down lists'!$D$23),0,1)</f>
        <v>0</v>
      </c>
      <c r="S445" s="382">
        <f>IF(ISNA(VLOOKUP(G445,'Drop down lists'!A:A,1,FALSE)),1,0)</f>
        <v>0</v>
      </c>
      <c r="T445" s="382">
        <f>IF(OR(I445='Drop down lists'!$H$12,I445='Drop down lists'!$H$13,I445='Drop down lists'!$H$14,I445='Drop down lists'!$H$15),0,1)</f>
        <v>0</v>
      </c>
    </row>
    <row r="446" spans="1:20" ht="19.75" customHeight="1">
      <c r="A446" s="14"/>
      <c r="B446" s="14"/>
      <c r="C446" s="14"/>
      <c r="D446" s="14"/>
      <c r="E446" s="16" t="s">
        <v>2289</v>
      </c>
      <c r="F446" s="16" t="s">
        <v>2289</v>
      </c>
      <c r="G446" s="16" t="s">
        <v>4506</v>
      </c>
      <c r="H446" s="14"/>
      <c r="I446" s="16" t="s">
        <v>2289</v>
      </c>
      <c r="J446" s="208"/>
      <c r="K446" s="17"/>
      <c r="P446" s="382">
        <f t="shared" si="6"/>
        <v>0</v>
      </c>
      <c r="Q446" s="382">
        <f>IF(OR(E446='Drop down lists'!$D$3,E446='Drop down lists'!$D$4,E446='Drop down lists'!$D$5,E446='Drop down lists'!$D$6,E446='Drop down lists'!$D$6,E446='Drop down lists'!$D$7,E446='Drop down lists'!$D$8,E446='Drop down lists'!$D$9),0,1)</f>
        <v>0</v>
      </c>
      <c r="R446" s="382">
        <f>IF(OR(F446='Drop down lists'!$D$12,F446='Drop down lists'!$D$13,F446='Drop down lists'!$D$14,F446='Drop down lists'!$D$15,F446='Drop down lists'!$D$16,F446='Drop down lists'!$D$17,F446='Drop down lists'!$D$18,F446='Drop down lists'!$D$19,F446='Drop down lists'!$D$20,F446='Drop down lists'!$D$21,F446='Drop down lists'!$D$22,F446='Drop down lists'!$D$23),0,1)</f>
        <v>0</v>
      </c>
      <c r="S446" s="382">
        <f>IF(ISNA(VLOOKUP(G446,'Drop down lists'!A:A,1,FALSE)),1,0)</f>
        <v>0</v>
      </c>
      <c r="T446" s="382">
        <f>IF(OR(I446='Drop down lists'!$H$12,I446='Drop down lists'!$H$13,I446='Drop down lists'!$H$14,I446='Drop down lists'!$H$15),0,1)</f>
        <v>0</v>
      </c>
    </row>
    <row r="447" spans="1:20" ht="19.75" customHeight="1">
      <c r="A447" s="14"/>
      <c r="B447" s="14"/>
      <c r="C447" s="14"/>
      <c r="D447" s="14"/>
      <c r="E447" s="16" t="s">
        <v>2289</v>
      </c>
      <c r="F447" s="16" t="s">
        <v>2289</v>
      </c>
      <c r="G447" s="16" t="s">
        <v>4506</v>
      </c>
      <c r="H447" s="14"/>
      <c r="I447" s="16" t="s">
        <v>2289</v>
      </c>
      <c r="J447" s="208"/>
      <c r="K447" s="17"/>
      <c r="P447" s="382">
        <f t="shared" si="6"/>
        <v>0</v>
      </c>
      <c r="Q447" s="382">
        <f>IF(OR(E447='Drop down lists'!$D$3,E447='Drop down lists'!$D$4,E447='Drop down lists'!$D$5,E447='Drop down lists'!$D$6,E447='Drop down lists'!$D$6,E447='Drop down lists'!$D$7,E447='Drop down lists'!$D$8,E447='Drop down lists'!$D$9),0,1)</f>
        <v>0</v>
      </c>
      <c r="R447" s="382">
        <f>IF(OR(F447='Drop down lists'!$D$12,F447='Drop down lists'!$D$13,F447='Drop down lists'!$D$14,F447='Drop down lists'!$D$15,F447='Drop down lists'!$D$16,F447='Drop down lists'!$D$17,F447='Drop down lists'!$D$18,F447='Drop down lists'!$D$19,F447='Drop down lists'!$D$20,F447='Drop down lists'!$D$21,F447='Drop down lists'!$D$22,F447='Drop down lists'!$D$23),0,1)</f>
        <v>0</v>
      </c>
      <c r="S447" s="382">
        <f>IF(ISNA(VLOOKUP(G447,'Drop down lists'!A:A,1,FALSE)),1,0)</f>
        <v>0</v>
      </c>
      <c r="T447" s="382">
        <f>IF(OR(I447='Drop down lists'!$H$12,I447='Drop down lists'!$H$13,I447='Drop down lists'!$H$14,I447='Drop down lists'!$H$15),0,1)</f>
        <v>0</v>
      </c>
    </row>
    <row r="448" spans="1:20" ht="19.75" customHeight="1">
      <c r="A448" s="14"/>
      <c r="B448" s="14"/>
      <c r="C448" s="14"/>
      <c r="D448" s="14"/>
      <c r="E448" s="16" t="s">
        <v>2289</v>
      </c>
      <c r="F448" s="16" t="s">
        <v>2289</v>
      </c>
      <c r="G448" s="16" t="s">
        <v>4506</v>
      </c>
      <c r="H448" s="14"/>
      <c r="I448" s="16" t="s">
        <v>2289</v>
      </c>
      <c r="J448" s="208"/>
      <c r="K448" s="17"/>
      <c r="P448" s="382">
        <f t="shared" si="6"/>
        <v>0</v>
      </c>
      <c r="Q448" s="382">
        <f>IF(OR(E448='Drop down lists'!$D$3,E448='Drop down lists'!$D$4,E448='Drop down lists'!$D$5,E448='Drop down lists'!$D$6,E448='Drop down lists'!$D$6,E448='Drop down lists'!$D$7,E448='Drop down lists'!$D$8,E448='Drop down lists'!$D$9),0,1)</f>
        <v>0</v>
      </c>
      <c r="R448" s="382">
        <f>IF(OR(F448='Drop down lists'!$D$12,F448='Drop down lists'!$D$13,F448='Drop down lists'!$D$14,F448='Drop down lists'!$D$15,F448='Drop down lists'!$D$16,F448='Drop down lists'!$D$17,F448='Drop down lists'!$D$18,F448='Drop down lists'!$D$19,F448='Drop down lists'!$D$20,F448='Drop down lists'!$D$21,F448='Drop down lists'!$D$22,F448='Drop down lists'!$D$23),0,1)</f>
        <v>0</v>
      </c>
      <c r="S448" s="382">
        <f>IF(ISNA(VLOOKUP(G448,'Drop down lists'!A:A,1,FALSE)),1,0)</f>
        <v>0</v>
      </c>
      <c r="T448" s="382">
        <f>IF(OR(I448='Drop down lists'!$H$12,I448='Drop down lists'!$H$13,I448='Drop down lists'!$H$14,I448='Drop down lists'!$H$15),0,1)</f>
        <v>0</v>
      </c>
    </row>
    <row r="449" spans="1:20" ht="19.75" customHeight="1">
      <c r="A449" s="14"/>
      <c r="B449" s="14"/>
      <c r="C449" s="14"/>
      <c r="D449" s="14"/>
      <c r="E449" s="16" t="s">
        <v>2289</v>
      </c>
      <c r="F449" s="16" t="s">
        <v>2289</v>
      </c>
      <c r="G449" s="16" t="s">
        <v>4506</v>
      </c>
      <c r="H449" s="14"/>
      <c r="I449" s="16" t="s">
        <v>2289</v>
      </c>
      <c r="J449" s="208"/>
      <c r="K449" s="17"/>
      <c r="P449" s="382">
        <f t="shared" si="6"/>
        <v>0</v>
      </c>
      <c r="Q449" s="382">
        <f>IF(OR(E449='Drop down lists'!$D$3,E449='Drop down lists'!$D$4,E449='Drop down lists'!$D$5,E449='Drop down lists'!$D$6,E449='Drop down lists'!$D$6,E449='Drop down lists'!$D$7,E449='Drop down lists'!$D$8,E449='Drop down lists'!$D$9),0,1)</f>
        <v>0</v>
      </c>
      <c r="R449" s="382">
        <f>IF(OR(F449='Drop down lists'!$D$12,F449='Drop down lists'!$D$13,F449='Drop down lists'!$D$14,F449='Drop down lists'!$D$15,F449='Drop down lists'!$D$16,F449='Drop down lists'!$D$17,F449='Drop down lists'!$D$18,F449='Drop down lists'!$D$19,F449='Drop down lists'!$D$20,F449='Drop down lists'!$D$21,F449='Drop down lists'!$D$22,F449='Drop down lists'!$D$23),0,1)</f>
        <v>0</v>
      </c>
      <c r="S449" s="382">
        <f>IF(ISNA(VLOOKUP(G449,'Drop down lists'!A:A,1,FALSE)),1,0)</f>
        <v>0</v>
      </c>
      <c r="T449" s="382">
        <f>IF(OR(I449='Drop down lists'!$H$12,I449='Drop down lists'!$H$13,I449='Drop down lists'!$H$14,I449='Drop down lists'!$H$15),0,1)</f>
        <v>0</v>
      </c>
    </row>
    <row r="450" spans="1:20" ht="19.75" customHeight="1">
      <c r="A450" s="14"/>
      <c r="B450" s="14"/>
      <c r="C450" s="14"/>
      <c r="D450" s="14"/>
      <c r="E450" s="16" t="s">
        <v>2289</v>
      </c>
      <c r="F450" s="16" t="s">
        <v>2289</v>
      </c>
      <c r="G450" s="16" t="s">
        <v>4506</v>
      </c>
      <c r="H450" s="14"/>
      <c r="I450" s="16" t="s">
        <v>2289</v>
      </c>
      <c r="J450" s="208"/>
      <c r="K450" s="17"/>
      <c r="P450" s="382">
        <f t="shared" si="6"/>
        <v>0</v>
      </c>
      <c r="Q450" s="382">
        <f>IF(OR(E450='Drop down lists'!$D$3,E450='Drop down lists'!$D$4,E450='Drop down lists'!$D$5,E450='Drop down lists'!$D$6,E450='Drop down lists'!$D$6,E450='Drop down lists'!$D$7,E450='Drop down lists'!$D$8,E450='Drop down lists'!$D$9),0,1)</f>
        <v>0</v>
      </c>
      <c r="R450" s="382">
        <f>IF(OR(F450='Drop down lists'!$D$12,F450='Drop down lists'!$D$13,F450='Drop down lists'!$D$14,F450='Drop down lists'!$D$15,F450='Drop down lists'!$D$16,F450='Drop down lists'!$D$17,F450='Drop down lists'!$D$18,F450='Drop down lists'!$D$19,F450='Drop down lists'!$D$20,F450='Drop down lists'!$D$21,F450='Drop down lists'!$D$22,F450='Drop down lists'!$D$23),0,1)</f>
        <v>0</v>
      </c>
      <c r="S450" s="382">
        <f>IF(ISNA(VLOOKUP(G450,'Drop down lists'!A:A,1,FALSE)),1,0)</f>
        <v>0</v>
      </c>
      <c r="T450" s="382">
        <f>IF(OR(I450='Drop down lists'!$H$12,I450='Drop down lists'!$H$13,I450='Drop down lists'!$H$14,I450='Drop down lists'!$H$15),0,1)</f>
        <v>0</v>
      </c>
    </row>
    <row r="451" spans="1:20" ht="19.75" customHeight="1">
      <c r="A451" s="14"/>
      <c r="B451" s="14"/>
      <c r="C451" s="14"/>
      <c r="D451" s="14"/>
      <c r="E451" s="16" t="s">
        <v>2289</v>
      </c>
      <c r="F451" s="16" t="s">
        <v>2289</v>
      </c>
      <c r="G451" s="16" t="s">
        <v>4506</v>
      </c>
      <c r="H451" s="14"/>
      <c r="I451" s="16" t="s">
        <v>2289</v>
      </c>
      <c r="J451" s="208"/>
      <c r="K451" s="17"/>
      <c r="P451" s="382">
        <f t="shared" si="6"/>
        <v>0</v>
      </c>
      <c r="Q451" s="382">
        <f>IF(OR(E451='Drop down lists'!$D$3,E451='Drop down lists'!$D$4,E451='Drop down lists'!$D$5,E451='Drop down lists'!$D$6,E451='Drop down lists'!$D$6,E451='Drop down lists'!$D$7,E451='Drop down lists'!$D$8,E451='Drop down lists'!$D$9),0,1)</f>
        <v>0</v>
      </c>
      <c r="R451" s="382">
        <f>IF(OR(F451='Drop down lists'!$D$12,F451='Drop down lists'!$D$13,F451='Drop down lists'!$D$14,F451='Drop down lists'!$D$15,F451='Drop down lists'!$D$16,F451='Drop down lists'!$D$17,F451='Drop down lists'!$D$18,F451='Drop down lists'!$D$19,F451='Drop down lists'!$D$20,F451='Drop down lists'!$D$21,F451='Drop down lists'!$D$22,F451='Drop down lists'!$D$23),0,1)</f>
        <v>0</v>
      </c>
      <c r="S451" s="382">
        <f>IF(ISNA(VLOOKUP(G451,'Drop down lists'!A:A,1,FALSE)),1,0)</f>
        <v>0</v>
      </c>
      <c r="T451" s="382">
        <f>IF(OR(I451='Drop down lists'!$H$12,I451='Drop down lists'!$H$13,I451='Drop down lists'!$H$14,I451='Drop down lists'!$H$15),0,1)</f>
        <v>0</v>
      </c>
    </row>
    <row r="452" spans="1:20" ht="19.75" customHeight="1">
      <c r="A452" s="14"/>
      <c r="B452" s="14"/>
      <c r="C452" s="14"/>
      <c r="D452" s="14"/>
      <c r="E452" s="16" t="s">
        <v>2289</v>
      </c>
      <c r="F452" s="16" t="s">
        <v>2289</v>
      </c>
      <c r="G452" s="16" t="s">
        <v>4506</v>
      </c>
      <c r="H452" s="14"/>
      <c r="I452" s="16" t="s">
        <v>2289</v>
      </c>
      <c r="J452" s="208"/>
      <c r="K452" s="17"/>
      <c r="P452" s="382">
        <f t="shared" si="6"/>
        <v>0</v>
      </c>
      <c r="Q452" s="382">
        <f>IF(OR(E452='Drop down lists'!$D$3,E452='Drop down lists'!$D$4,E452='Drop down lists'!$D$5,E452='Drop down lists'!$D$6,E452='Drop down lists'!$D$6,E452='Drop down lists'!$D$7,E452='Drop down lists'!$D$8,E452='Drop down lists'!$D$9),0,1)</f>
        <v>0</v>
      </c>
      <c r="R452" s="382">
        <f>IF(OR(F452='Drop down lists'!$D$12,F452='Drop down lists'!$D$13,F452='Drop down lists'!$D$14,F452='Drop down lists'!$D$15,F452='Drop down lists'!$D$16,F452='Drop down lists'!$D$17,F452='Drop down lists'!$D$18,F452='Drop down lists'!$D$19,F452='Drop down lists'!$D$20,F452='Drop down lists'!$D$21,F452='Drop down lists'!$D$22,F452='Drop down lists'!$D$23),0,1)</f>
        <v>0</v>
      </c>
      <c r="S452" s="382">
        <f>IF(ISNA(VLOOKUP(G452,'Drop down lists'!A:A,1,FALSE)),1,0)</f>
        <v>0</v>
      </c>
      <c r="T452" s="382">
        <f>IF(OR(I452='Drop down lists'!$H$12,I452='Drop down lists'!$H$13,I452='Drop down lists'!$H$14,I452='Drop down lists'!$H$15),0,1)</f>
        <v>0</v>
      </c>
    </row>
    <row r="453" spans="1:20" ht="19.75" customHeight="1">
      <c r="A453" s="14"/>
      <c r="B453" s="14"/>
      <c r="C453" s="14"/>
      <c r="D453" s="14"/>
      <c r="E453" s="16" t="s">
        <v>2289</v>
      </c>
      <c r="F453" s="16" t="s">
        <v>2289</v>
      </c>
      <c r="G453" s="16" t="s">
        <v>4506</v>
      </c>
      <c r="H453" s="14"/>
      <c r="I453" s="16" t="s">
        <v>2289</v>
      </c>
      <c r="J453" s="208"/>
      <c r="K453" s="17"/>
      <c r="P453" s="382">
        <f t="shared" si="6"/>
        <v>0</v>
      </c>
      <c r="Q453" s="382">
        <f>IF(OR(E453='Drop down lists'!$D$3,E453='Drop down lists'!$D$4,E453='Drop down lists'!$D$5,E453='Drop down lists'!$D$6,E453='Drop down lists'!$D$6,E453='Drop down lists'!$D$7,E453='Drop down lists'!$D$8,E453='Drop down lists'!$D$9),0,1)</f>
        <v>0</v>
      </c>
      <c r="R453" s="382">
        <f>IF(OR(F453='Drop down lists'!$D$12,F453='Drop down lists'!$D$13,F453='Drop down lists'!$D$14,F453='Drop down lists'!$D$15,F453='Drop down lists'!$D$16,F453='Drop down lists'!$D$17,F453='Drop down lists'!$D$18,F453='Drop down lists'!$D$19,F453='Drop down lists'!$D$20,F453='Drop down lists'!$D$21,F453='Drop down lists'!$D$22,F453='Drop down lists'!$D$23),0,1)</f>
        <v>0</v>
      </c>
      <c r="S453" s="382">
        <f>IF(ISNA(VLOOKUP(G453,'Drop down lists'!A:A,1,FALSE)),1,0)</f>
        <v>0</v>
      </c>
      <c r="T453" s="382">
        <f>IF(OR(I453='Drop down lists'!$H$12,I453='Drop down lists'!$H$13,I453='Drop down lists'!$H$14,I453='Drop down lists'!$H$15),0,1)</f>
        <v>0</v>
      </c>
    </row>
    <row r="454" spans="1:20" ht="19.75" customHeight="1">
      <c r="A454" s="14"/>
      <c r="B454" s="14"/>
      <c r="C454" s="14"/>
      <c r="D454" s="14"/>
      <c r="E454" s="16" t="s">
        <v>2289</v>
      </c>
      <c r="F454" s="16" t="s">
        <v>2289</v>
      </c>
      <c r="G454" s="16" t="s">
        <v>4506</v>
      </c>
      <c r="H454" s="14"/>
      <c r="I454" s="16" t="s">
        <v>2289</v>
      </c>
      <c r="J454" s="208"/>
      <c r="K454" s="17"/>
      <c r="P454" s="382">
        <f t="shared" si="6"/>
        <v>0</v>
      </c>
      <c r="Q454" s="382">
        <f>IF(OR(E454='Drop down lists'!$D$3,E454='Drop down lists'!$D$4,E454='Drop down lists'!$D$5,E454='Drop down lists'!$D$6,E454='Drop down lists'!$D$6,E454='Drop down lists'!$D$7,E454='Drop down lists'!$D$8,E454='Drop down lists'!$D$9),0,1)</f>
        <v>0</v>
      </c>
      <c r="R454" s="382">
        <f>IF(OR(F454='Drop down lists'!$D$12,F454='Drop down lists'!$D$13,F454='Drop down lists'!$D$14,F454='Drop down lists'!$D$15,F454='Drop down lists'!$D$16,F454='Drop down lists'!$D$17,F454='Drop down lists'!$D$18,F454='Drop down lists'!$D$19,F454='Drop down lists'!$D$20,F454='Drop down lists'!$D$21,F454='Drop down lists'!$D$22,F454='Drop down lists'!$D$23),0,1)</f>
        <v>0</v>
      </c>
      <c r="S454" s="382">
        <f>IF(ISNA(VLOOKUP(G454,'Drop down lists'!A:A,1,FALSE)),1,0)</f>
        <v>0</v>
      </c>
      <c r="T454" s="382">
        <f>IF(OR(I454='Drop down lists'!$H$12,I454='Drop down lists'!$H$13,I454='Drop down lists'!$H$14,I454='Drop down lists'!$H$15),0,1)</f>
        <v>0</v>
      </c>
    </row>
    <row r="455" spans="1:20" ht="19.75" customHeight="1">
      <c r="A455" s="14"/>
      <c r="B455" s="14"/>
      <c r="C455" s="14"/>
      <c r="D455" s="14"/>
      <c r="E455" s="16" t="s">
        <v>2289</v>
      </c>
      <c r="F455" s="16" t="s">
        <v>2289</v>
      </c>
      <c r="G455" s="16" t="s">
        <v>4506</v>
      </c>
      <c r="H455" s="14"/>
      <c r="I455" s="16" t="s">
        <v>2289</v>
      </c>
      <c r="J455" s="208"/>
      <c r="K455" s="17"/>
      <c r="P455" s="382">
        <f t="shared" si="6"/>
        <v>0</v>
      </c>
      <c r="Q455" s="382">
        <f>IF(OR(E455='Drop down lists'!$D$3,E455='Drop down lists'!$D$4,E455='Drop down lists'!$D$5,E455='Drop down lists'!$D$6,E455='Drop down lists'!$D$6,E455='Drop down lists'!$D$7,E455='Drop down lists'!$D$8,E455='Drop down lists'!$D$9),0,1)</f>
        <v>0</v>
      </c>
      <c r="R455" s="382">
        <f>IF(OR(F455='Drop down lists'!$D$12,F455='Drop down lists'!$D$13,F455='Drop down lists'!$D$14,F455='Drop down lists'!$D$15,F455='Drop down lists'!$D$16,F455='Drop down lists'!$D$17,F455='Drop down lists'!$D$18,F455='Drop down lists'!$D$19,F455='Drop down lists'!$D$20,F455='Drop down lists'!$D$21,F455='Drop down lists'!$D$22,F455='Drop down lists'!$D$23),0,1)</f>
        <v>0</v>
      </c>
      <c r="S455" s="382">
        <f>IF(ISNA(VLOOKUP(G455,'Drop down lists'!A:A,1,FALSE)),1,0)</f>
        <v>0</v>
      </c>
      <c r="T455" s="382">
        <f>IF(OR(I455='Drop down lists'!$H$12,I455='Drop down lists'!$H$13,I455='Drop down lists'!$H$14,I455='Drop down lists'!$H$15),0,1)</f>
        <v>0</v>
      </c>
    </row>
    <row r="456" spans="1:20" ht="19.75" customHeight="1">
      <c r="A456" s="14"/>
      <c r="B456" s="14"/>
      <c r="C456" s="14"/>
      <c r="D456" s="14"/>
      <c r="E456" s="16" t="s">
        <v>2289</v>
      </c>
      <c r="F456" s="16" t="s">
        <v>2289</v>
      </c>
      <c r="G456" s="16" t="s">
        <v>4506</v>
      </c>
      <c r="H456" s="14"/>
      <c r="I456" s="16" t="s">
        <v>2289</v>
      </c>
      <c r="J456" s="208"/>
      <c r="K456" s="17"/>
      <c r="P456" s="382">
        <f t="shared" si="6"/>
        <v>0</v>
      </c>
      <c r="Q456" s="382">
        <f>IF(OR(E456='Drop down lists'!$D$3,E456='Drop down lists'!$D$4,E456='Drop down lists'!$D$5,E456='Drop down lists'!$D$6,E456='Drop down lists'!$D$6,E456='Drop down lists'!$D$7,E456='Drop down lists'!$D$8,E456='Drop down lists'!$D$9),0,1)</f>
        <v>0</v>
      </c>
      <c r="R456" s="382">
        <f>IF(OR(F456='Drop down lists'!$D$12,F456='Drop down lists'!$D$13,F456='Drop down lists'!$D$14,F456='Drop down lists'!$D$15,F456='Drop down lists'!$D$16,F456='Drop down lists'!$D$17,F456='Drop down lists'!$D$18,F456='Drop down lists'!$D$19,F456='Drop down lists'!$D$20,F456='Drop down lists'!$D$21,F456='Drop down lists'!$D$22,F456='Drop down lists'!$D$23),0,1)</f>
        <v>0</v>
      </c>
      <c r="S456" s="382">
        <f>IF(ISNA(VLOOKUP(G456,'Drop down lists'!A:A,1,FALSE)),1,0)</f>
        <v>0</v>
      </c>
      <c r="T456" s="382">
        <f>IF(OR(I456='Drop down lists'!$H$12,I456='Drop down lists'!$H$13,I456='Drop down lists'!$H$14,I456='Drop down lists'!$H$15),0,1)</f>
        <v>0</v>
      </c>
    </row>
    <row r="457" spans="1:20" ht="19.75" customHeight="1">
      <c r="A457" s="14"/>
      <c r="B457" s="14"/>
      <c r="C457" s="14"/>
      <c r="D457" s="14"/>
      <c r="E457" s="16" t="s">
        <v>2289</v>
      </c>
      <c r="F457" s="16" t="s">
        <v>2289</v>
      </c>
      <c r="G457" s="16" t="s">
        <v>4506</v>
      </c>
      <c r="H457" s="14"/>
      <c r="I457" s="16" t="s">
        <v>2289</v>
      </c>
      <c r="J457" s="208"/>
      <c r="K457" s="17"/>
      <c r="P457" s="382">
        <f t="shared" si="6"/>
        <v>0</v>
      </c>
      <c r="Q457" s="382">
        <f>IF(OR(E457='Drop down lists'!$D$3,E457='Drop down lists'!$D$4,E457='Drop down lists'!$D$5,E457='Drop down lists'!$D$6,E457='Drop down lists'!$D$6,E457='Drop down lists'!$D$7,E457='Drop down lists'!$D$8,E457='Drop down lists'!$D$9),0,1)</f>
        <v>0</v>
      </c>
      <c r="R457" s="382">
        <f>IF(OR(F457='Drop down lists'!$D$12,F457='Drop down lists'!$D$13,F457='Drop down lists'!$D$14,F457='Drop down lists'!$D$15,F457='Drop down lists'!$D$16,F457='Drop down lists'!$D$17,F457='Drop down lists'!$D$18,F457='Drop down lists'!$D$19,F457='Drop down lists'!$D$20,F457='Drop down lists'!$D$21,F457='Drop down lists'!$D$22,F457='Drop down lists'!$D$23),0,1)</f>
        <v>0</v>
      </c>
      <c r="S457" s="382">
        <f>IF(ISNA(VLOOKUP(G457,'Drop down lists'!A:A,1,FALSE)),1,0)</f>
        <v>0</v>
      </c>
      <c r="T457" s="382">
        <f>IF(OR(I457='Drop down lists'!$H$12,I457='Drop down lists'!$H$13,I457='Drop down lists'!$H$14,I457='Drop down lists'!$H$15),0,1)</f>
        <v>0</v>
      </c>
    </row>
    <row r="458" spans="1:20" ht="19.75" customHeight="1">
      <c r="A458" s="14"/>
      <c r="B458" s="14"/>
      <c r="C458" s="14"/>
      <c r="D458" s="14"/>
      <c r="E458" s="16" t="s">
        <v>2289</v>
      </c>
      <c r="F458" s="16" t="s">
        <v>2289</v>
      </c>
      <c r="G458" s="16" t="s">
        <v>4506</v>
      </c>
      <c r="H458" s="14"/>
      <c r="I458" s="16" t="s">
        <v>2289</v>
      </c>
      <c r="J458" s="208"/>
      <c r="K458" s="17"/>
      <c r="P458" s="382">
        <f t="shared" si="6"/>
        <v>0</v>
      </c>
      <c r="Q458" s="382">
        <f>IF(OR(E458='Drop down lists'!$D$3,E458='Drop down lists'!$D$4,E458='Drop down lists'!$D$5,E458='Drop down lists'!$D$6,E458='Drop down lists'!$D$6,E458='Drop down lists'!$D$7,E458='Drop down lists'!$D$8,E458='Drop down lists'!$D$9),0,1)</f>
        <v>0</v>
      </c>
      <c r="R458" s="382">
        <f>IF(OR(F458='Drop down lists'!$D$12,F458='Drop down lists'!$D$13,F458='Drop down lists'!$D$14,F458='Drop down lists'!$D$15,F458='Drop down lists'!$D$16,F458='Drop down lists'!$D$17,F458='Drop down lists'!$D$18,F458='Drop down lists'!$D$19,F458='Drop down lists'!$D$20,F458='Drop down lists'!$D$21,F458='Drop down lists'!$D$22,F458='Drop down lists'!$D$23),0,1)</f>
        <v>0</v>
      </c>
      <c r="S458" s="382">
        <f>IF(ISNA(VLOOKUP(G458,'Drop down lists'!A:A,1,FALSE)),1,0)</f>
        <v>0</v>
      </c>
      <c r="T458" s="382">
        <f>IF(OR(I458='Drop down lists'!$H$12,I458='Drop down lists'!$H$13,I458='Drop down lists'!$H$14,I458='Drop down lists'!$H$15),0,1)</f>
        <v>0</v>
      </c>
    </row>
    <row r="459" spans="1:20" ht="19.75" customHeight="1">
      <c r="A459" s="14"/>
      <c r="B459" s="14"/>
      <c r="C459" s="14"/>
      <c r="D459" s="14"/>
      <c r="E459" s="16" t="s">
        <v>2289</v>
      </c>
      <c r="F459" s="16" t="s">
        <v>2289</v>
      </c>
      <c r="G459" s="16" t="s">
        <v>4506</v>
      </c>
      <c r="H459" s="14"/>
      <c r="I459" s="16" t="s">
        <v>2289</v>
      </c>
      <c r="J459" s="208"/>
      <c r="K459" s="17"/>
      <c r="P459" s="382">
        <f t="shared" si="6"/>
        <v>0</v>
      </c>
      <c r="Q459" s="382">
        <f>IF(OR(E459='Drop down lists'!$D$3,E459='Drop down lists'!$D$4,E459='Drop down lists'!$D$5,E459='Drop down lists'!$D$6,E459='Drop down lists'!$D$6,E459='Drop down lists'!$D$7,E459='Drop down lists'!$D$8,E459='Drop down lists'!$D$9),0,1)</f>
        <v>0</v>
      </c>
      <c r="R459" s="382">
        <f>IF(OR(F459='Drop down lists'!$D$12,F459='Drop down lists'!$D$13,F459='Drop down lists'!$D$14,F459='Drop down lists'!$D$15,F459='Drop down lists'!$D$16,F459='Drop down lists'!$D$17,F459='Drop down lists'!$D$18,F459='Drop down lists'!$D$19,F459='Drop down lists'!$D$20,F459='Drop down lists'!$D$21,F459='Drop down lists'!$D$22,F459='Drop down lists'!$D$23),0,1)</f>
        <v>0</v>
      </c>
      <c r="S459" s="382">
        <f>IF(ISNA(VLOOKUP(G459,'Drop down lists'!A:A,1,FALSE)),1,0)</f>
        <v>0</v>
      </c>
      <c r="T459" s="382">
        <f>IF(OR(I459='Drop down lists'!$H$12,I459='Drop down lists'!$H$13,I459='Drop down lists'!$H$14,I459='Drop down lists'!$H$15),0,1)</f>
        <v>0</v>
      </c>
    </row>
    <row r="460" spans="1:20" ht="19.75" customHeight="1">
      <c r="A460" s="14"/>
      <c r="B460" s="14"/>
      <c r="C460" s="14"/>
      <c r="D460" s="14"/>
      <c r="E460" s="16" t="s">
        <v>2289</v>
      </c>
      <c r="F460" s="16" t="s">
        <v>2289</v>
      </c>
      <c r="G460" s="16" t="s">
        <v>4506</v>
      </c>
      <c r="H460" s="14"/>
      <c r="I460" s="16" t="s">
        <v>2289</v>
      </c>
      <c r="J460" s="208"/>
      <c r="K460" s="17"/>
      <c r="P460" s="382">
        <f t="shared" si="6"/>
        <v>0</v>
      </c>
      <c r="Q460" s="382">
        <f>IF(OR(E460='Drop down lists'!$D$3,E460='Drop down lists'!$D$4,E460='Drop down lists'!$D$5,E460='Drop down lists'!$D$6,E460='Drop down lists'!$D$6,E460='Drop down lists'!$D$7,E460='Drop down lists'!$D$8,E460='Drop down lists'!$D$9),0,1)</f>
        <v>0</v>
      </c>
      <c r="R460" s="382">
        <f>IF(OR(F460='Drop down lists'!$D$12,F460='Drop down lists'!$D$13,F460='Drop down lists'!$D$14,F460='Drop down lists'!$D$15,F460='Drop down lists'!$D$16,F460='Drop down lists'!$D$17,F460='Drop down lists'!$D$18,F460='Drop down lists'!$D$19,F460='Drop down lists'!$D$20,F460='Drop down lists'!$D$21,F460='Drop down lists'!$D$22,F460='Drop down lists'!$D$23),0,1)</f>
        <v>0</v>
      </c>
      <c r="S460" s="382">
        <f>IF(ISNA(VLOOKUP(G460,'Drop down lists'!A:A,1,FALSE)),1,0)</f>
        <v>0</v>
      </c>
      <c r="T460" s="382">
        <f>IF(OR(I460='Drop down lists'!$H$12,I460='Drop down lists'!$H$13,I460='Drop down lists'!$H$14,I460='Drop down lists'!$H$15),0,1)</f>
        <v>0</v>
      </c>
    </row>
    <row r="461" spans="1:20" ht="19.75" customHeight="1">
      <c r="A461" s="14"/>
      <c r="B461" s="14"/>
      <c r="C461" s="14"/>
      <c r="D461" s="14"/>
      <c r="E461" s="16" t="s">
        <v>2289</v>
      </c>
      <c r="F461" s="16" t="s">
        <v>2289</v>
      </c>
      <c r="G461" s="16" t="s">
        <v>4506</v>
      </c>
      <c r="H461" s="14"/>
      <c r="I461" s="16" t="s">
        <v>2289</v>
      </c>
      <c r="J461" s="208"/>
      <c r="K461" s="17"/>
      <c r="P461" s="382">
        <f t="shared" ref="P461:P511" si="7">IF(OR(ISNUMBER(J461),ISBLANK(J461)),0,1)</f>
        <v>0</v>
      </c>
      <c r="Q461" s="382">
        <f>IF(OR(E461='Drop down lists'!$D$3,E461='Drop down lists'!$D$4,E461='Drop down lists'!$D$5,E461='Drop down lists'!$D$6,E461='Drop down lists'!$D$6,E461='Drop down lists'!$D$7,E461='Drop down lists'!$D$8,E461='Drop down lists'!$D$9),0,1)</f>
        <v>0</v>
      </c>
      <c r="R461" s="382">
        <f>IF(OR(F461='Drop down lists'!$D$12,F461='Drop down lists'!$D$13,F461='Drop down lists'!$D$14,F461='Drop down lists'!$D$15,F461='Drop down lists'!$D$16,F461='Drop down lists'!$D$17,F461='Drop down lists'!$D$18,F461='Drop down lists'!$D$19,F461='Drop down lists'!$D$20,F461='Drop down lists'!$D$21,F461='Drop down lists'!$D$22,F461='Drop down lists'!$D$23),0,1)</f>
        <v>0</v>
      </c>
      <c r="S461" s="382">
        <f>IF(ISNA(VLOOKUP(G461,'Drop down lists'!A:A,1,FALSE)),1,0)</f>
        <v>0</v>
      </c>
      <c r="T461" s="382">
        <f>IF(OR(I461='Drop down lists'!$H$12,I461='Drop down lists'!$H$13,I461='Drop down lists'!$H$14,I461='Drop down lists'!$H$15),0,1)</f>
        <v>0</v>
      </c>
    </row>
    <row r="462" spans="1:20" ht="19.75" customHeight="1">
      <c r="A462" s="14"/>
      <c r="B462" s="14"/>
      <c r="C462" s="14"/>
      <c r="D462" s="14"/>
      <c r="E462" s="16" t="s">
        <v>2289</v>
      </c>
      <c r="F462" s="16" t="s">
        <v>2289</v>
      </c>
      <c r="G462" s="16" t="s">
        <v>4506</v>
      </c>
      <c r="H462" s="14"/>
      <c r="I462" s="16" t="s">
        <v>2289</v>
      </c>
      <c r="J462" s="208"/>
      <c r="K462" s="17"/>
      <c r="P462" s="382">
        <f t="shared" si="7"/>
        <v>0</v>
      </c>
      <c r="Q462" s="382">
        <f>IF(OR(E462='Drop down lists'!$D$3,E462='Drop down lists'!$D$4,E462='Drop down lists'!$D$5,E462='Drop down lists'!$D$6,E462='Drop down lists'!$D$6,E462='Drop down lists'!$D$7,E462='Drop down lists'!$D$8,E462='Drop down lists'!$D$9),0,1)</f>
        <v>0</v>
      </c>
      <c r="R462" s="382">
        <f>IF(OR(F462='Drop down lists'!$D$12,F462='Drop down lists'!$D$13,F462='Drop down lists'!$D$14,F462='Drop down lists'!$D$15,F462='Drop down lists'!$D$16,F462='Drop down lists'!$D$17,F462='Drop down lists'!$D$18,F462='Drop down lists'!$D$19,F462='Drop down lists'!$D$20,F462='Drop down lists'!$D$21,F462='Drop down lists'!$D$22,F462='Drop down lists'!$D$23),0,1)</f>
        <v>0</v>
      </c>
      <c r="S462" s="382">
        <f>IF(ISNA(VLOOKUP(G462,'Drop down lists'!A:A,1,FALSE)),1,0)</f>
        <v>0</v>
      </c>
      <c r="T462" s="382">
        <f>IF(OR(I462='Drop down lists'!$H$12,I462='Drop down lists'!$H$13,I462='Drop down lists'!$H$14,I462='Drop down lists'!$H$15),0,1)</f>
        <v>0</v>
      </c>
    </row>
    <row r="463" spans="1:20" ht="19.75" customHeight="1">
      <c r="A463" s="14"/>
      <c r="B463" s="14"/>
      <c r="C463" s="14"/>
      <c r="D463" s="14"/>
      <c r="E463" s="16" t="s">
        <v>2289</v>
      </c>
      <c r="F463" s="16" t="s">
        <v>2289</v>
      </c>
      <c r="G463" s="16" t="s">
        <v>4506</v>
      </c>
      <c r="H463" s="14"/>
      <c r="I463" s="16" t="s">
        <v>2289</v>
      </c>
      <c r="J463" s="208"/>
      <c r="K463" s="17"/>
      <c r="P463" s="382">
        <f t="shared" si="7"/>
        <v>0</v>
      </c>
      <c r="Q463" s="382">
        <f>IF(OR(E463='Drop down lists'!$D$3,E463='Drop down lists'!$D$4,E463='Drop down lists'!$D$5,E463='Drop down lists'!$D$6,E463='Drop down lists'!$D$6,E463='Drop down lists'!$D$7,E463='Drop down lists'!$D$8,E463='Drop down lists'!$D$9),0,1)</f>
        <v>0</v>
      </c>
      <c r="R463" s="382">
        <f>IF(OR(F463='Drop down lists'!$D$12,F463='Drop down lists'!$D$13,F463='Drop down lists'!$D$14,F463='Drop down lists'!$D$15,F463='Drop down lists'!$D$16,F463='Drop down lists'!$D$17,F463='Drop down lists'!$D$18,F463='Drop down lists'!$D$19,F463='Drop down lists'!$D$20,F463='Drop down lists'!$D$21,F463='Drop down lists'!$D$22,F463='Drop down lists'!$D$23),0,1)</f>
        <v>0</v>
      </c>
      <c r="S463" s="382">
        <f>IF(ISNA(VLOOKUP(G463,'Drop down lists'!A:A,1,FALSE)),1,0)</f>
        <v>0</v>
      </c>
      <c r="T463" s="382">
        <f>IF(OR(I463='Drop down lists'!$H$12,I463='Drop down lists'!$H$13,I463='Drop down lists'!$H$14,I463='Drop down lists'!$H$15),0,1)</f>
        <v>0</v>
      </c>
    </row>
    <row r="464" spans="1:20" ht="19.75" customHeight="1">
      <c r="A464" s="14"/>
      <c r="B464" s="14"/>
      <c r="C464" s="14"/>
      <c r="D464" s="14"/>
      <c r="E464" s="16" t="s">
        <v>2289</v>
      </c>
      <c r="F464" s="16" t="s">
        <v>2289</v>
      </c>
      <c r="G464" s="16" t="s">
        <v>4506</v>
      </c>
      <c r="H464" s="14"/>
      <c r="I464" s="16" t="s">
        <v>2289</v>
      </c>
      <c r="J464" s="208"/>
      <c r="K464" s="17"/>
      <c r="P464" s="382">
        <f t="shared" si="7"/>
        <v>0</v>
      </c>
      <c r="Q464" s="382">
        <f>IF(OR(E464='Drop down lists'!$D$3,E464='Drop down lists'!$D$4,E464='Drop down lists'!$D$5,E464='Drop down lists'!$D$6,E464='Drop down lists'!$D$6,E464='Drop down lists'!$D$7,E464='Drop down lists'!$D$8,E464='Drop down lists'!$D$9),0,1)</f>
        <v>0</v>
      </c>
      <c r="R464" s="382">
        <f>IF(OR(F464='Drop down lists'!$D$12,F464='Drop down lists'!$D$13,F464='Drop down lists'!$D$14,F464='Drop down lists'!$D$15,F464='Drop down lists'!$D$16,F464='Drop down lists'!$D$17,F464='Drop down lists'!$D$18,F464='Drop down lists'!$D$19,F464='Drop down lists'!$D$20,F464='Drop down lists'!$D$21,F464='Drop down lists'!$D$22,F464='Drop down lists'!$D$23),0,1)</f>
        <v>0</v>
      </c>
      <c r="S464" s="382">
        <f>IF(ISNA(VLOOKUP(G464,'Drop down lists'!A:A,1,FALSE)),1,0)</f>
        <v>0</v>
      </c>
      <c r="T464" s="382">
        <f>IF(OR(I464='Drop down lists'!$H$12,I464='Drop down lists'!$H$13,I464='Drop down lists'!$H$14,I464='Drop down lists'!$H$15),0,1)</f>
        <v>0</v>
      </c>
    </row>
    <row r="465" spans="1:20" ht="19.75" customHeight="1">
      <c r="A465" s="14"/>
      <c r="B465" s="14"/>
      <c r="C465" s="14"/>
      <c r="D465" s="14"/>
      <c r="E465" s="16" t="s">
        <v>2289</v>
      </c>
      <c r="F465" s="16" t="s">
        <v>2289</v>
      </c>
      <c r="G465" s="16" t="s">
        <v>4506</v>
      </c>
      <c r="H465" s="14"/>
      <c r="I465" s="16" t="s">
        <v>2289</v>
      </c>
      <c r="J465" s="208"/>
      <c r="K465" s="17"/>
      <c r="P465" s="382">
        <f t="shared" si="7"/>
        <v>0</v>
      </c>
      <c r="Q465" s="382">
        <f>IF(OR(E465='Drop down lists'!$D$3,E465='Drop down lists'!$D$4,E465='Drop down lists'!$D$5,E465='Drop down lists'!$D$6,E465='Drop down lists'!$D$6,E465='Drop down lists'!$D$7,E465='Drop down lists'!$D$8,E465='Drop down lists'!$D$9),0,1)</f>
        <v>0</v>
      </c>
      <c r="R465" s="382">
        <f>IF(OR(F465='Drop down lists'!$D$12,F465='Drop down lists'!$D$13,F465='Drop down lists'!$D$14,F465='Drop down lists'!$D$15,F465='Drop down lists'!$D$16,F465='Drop down lists'!$D$17,F465='Drop down lists'!$D$18,F465='Drop down lists'!$D$19,F465='Drop down lists'!$D$20,F465='Drop down lists'!$D$21,F465='Drop down lists'!$D$22,F465='Drop down lists'!$D$23),0,1)</f>
        <v>0</v>
      </c>
      <c r="S465" s="382">
        <f>IF(ISNA(VLOOKUP(G465,'Drop down lists'!A:A,1,FALSE)),1,0)</f>
        <v>0</v>
      </c>
      <c r="T465" s="382">
        <f>IF(OR(I465='Drop down lists'!$H$12,I465='Drop down lists'!$H$13,I465='Drop down lists'!$H$14,I465='Drop down lists'!$H$15),0,1)</f>
        <v>0</v>
      </c>
    </row>
    <row r="466" spans="1:20" ht="19.75" customHeight="1">
      <c r="A466" s="14"/>
      <c r="B466" s="14"/>
      <c r="C466" s="14"/>
      <c r="D466" s="14"/>
      <c r="E466" s="16" t="s">
        <v>2289</v>
      </c>
      <c r="F466" s="16" t="s">
        <v>2289</v>
      </c>
      <c r="G466" s="16" t="s">
        <v>4506</v>
      </c>
      <c r="H466" s="14"/>
      <c r="I466" s="16" t="s">
        <v>2289</v>
      </c>
      <c r="J466" s="208"/>
      <c r="K466" s="17"/>
      <c r="P466" s="382">
        <f t="shared" si="7"/>
        <v>0</v>
      </c>
      <c r="Q466" s="382">
        <f>IF(OR(E466='Drop down lists'!$D$3,E466='Drop down lists'!$D$4,E466='Drop down lists'!$D$5,E466='Drop down lists'!$D$6,E466='Drop down lists'!$D$6,E466='Drop down lists'!$D$7,E466='Drop down lists'!$D$8,E466='Drop down lists'!$D$9),0,1)</f>
        <v>0</v>
      </c>
      <c r="R466" s="382">
        <f>IF(OR(F466='Drop down lists'!$D$12,F466='Drop down lists'!$D$13,F466='Drop down lists'!$D$14,F466='Drop down lists'!$D$15,F466='Drop down lists'!$D$16,F466='Drop down lists'!$D$17,F466='Drop down lists'!$D$18,F466='Drop down lists'!$D$19,F466='Drop down lists'!$D$20,F466='Drop down lists'!$D$21,F466='Drop down lists'!$D$22,F466='Drop down lists'!$D$23),0,1)</f>
        <v>0</v>
      </c>
      <c r="S466" s="382">
        <f>IF(ISNA(VLOOKUP(G466,'Drop down lists'!A:A,1,FALSE)),1,0)</f>
        <v>0</v>
      </c>
      <c r="T466" s="382">
        <f>IF(OR(I466='Drop down lists'!$H$12,I466='Drop down lists'!$H$13,I466='Drop down lists'!$H$14,I466='Drop down lists'!$H$15),0,1)</f>
        <v>0</v>
      </c>
    </row>
    <row r="467" spans="1:20" ht="19.75" customHeight="1">
      <c r="A467" s="14"/>
      <c r="B467" s="14"/>
      <c r="C467" s="14"/>
      <c r="D467" s="14"/>
      <c r="E467" s="16" t="s">
        <v>2289</v>
      </c>
      <c r="F467" s="16" t="s">
        <v>2289</v>
      </c>
      <c r="G467" s="16" t="s">
        <v>4506</v>
      </c>
      <c r="H467" s="14"/>
      <c r="I467" s="16" t="s">
        <v>2289</v>
      </c>
      <c r="J467" s="208"/>
      <c r="K467" s="17"/>
      <c r="P467" s="382">
        <f t="shared" si="7"/>
        <v>0</v>
      </c>
      <c r="Q467" s="382">
        <f>IF(OR(E467='Drop down lists'!$D$3,E467='Drop down lists'!$D$4,E467='Drop down lists'!$D$5,E467='Drop down lists'!$D$6,E467='Drop down lists'!$D$6,E467='Drop down lists'!$D$7,E467='Drop down lists'!$D$8,E467='Drop down lists'!$D$9),0,1)</f>
        <v>0</v>
      </c>
      <c r="R467" s="382">
        <f>IF(OR(F467='Drop down lists'!$D$12,F467='Drop down lists'!$D$13,F467='Drop down lists'!$D$14,F467='Drop down lists'!$D$15,F467='Drop down lists'!$D$16,F467='Drop down lists'!$D$17,F467='Drop down lists'!$D$18,F467='Drop down lists'!$D$19,F467='Drop down lists'!$D$20,F467='Drop down lists'!$D$21,F467='Drop down lists'!$D$22,F467='Drop down lists'!$D$23),0,1)</f>
        <v>0</v>
      </c>
      <c r="S467" s="382">
        <f>IF(ISNA(VLOOKUP(G467,'Drop down lists'!A:A,1,FALSE)),1,0)</f>
        <v>0</v>
      </c>
      <c r="T467" s="382">
        <f>IF(OR(I467='Drop down lists'!$H$12,I467='Drop down lists'!$H$13,I467='Drop down lists'!$H$14,I467='Drop down lists'!$H$15),0,1)</f>
        <v>0</v>
      </c>
    </row>
    <row r="468" spans="1:20" ht="19.75" customHeight="1">
      <c r="A468" s="14"/>
      <c r="B468" s="14"/>
      <c r="C468" s="14"/>
      <c r="D468" s="14"/>
      <c r="E468" s="16" t="s">
        <v>2289</v>
      </c>
      <c r="F468" s="16" t="s">
        <v>2289</v>
      </c>
      <c r="G468" s="16" t="s">
        <v>4506</v>
      </c>
      <c r="H468" s="14"/>
      <c r="I468" s="16" t="s">
        <v>2289</v>
      </c>
      <c r="J468" s="208"/>
      <c r="K468" s="17"/>
      <c r="P468" s="382">
        <f t="shared" si="7"/>
        <v>0</v>
      </c>
      <c r="Q468" s="382">
        <f>IF(OR(E468='Drop down lists'!$D$3,E468='Drop down lists'!$D$4,E468='Drop down lists'!$D$5,E468='Drop down lists'!$D$6,E468='Drop down lists'!$D$6,E468='Drop down lists'!$D$7,E468='Drop down lists'!$D$8,E468='Drop down lists'!$D$9),0,1)</f>
        <v>0</v>
      </c>
      <c r="R468" s="382">
        <f>IF(OR(F468='Drop down lists'!$D$12,F468='Drop down lists'!$D$13,F468='Drop down lists'!$D$14,F468='Drop down lists'!$D$15,F468='Drop down lists'!$D$16,F468='Drop down lists'!$D$17,F468='Drop down lists'!$D$18,F468='Drop down lists'!$D$19,F468='Drop down lists'!$D$20,F468='Drop down lists'!$D$21,F468='Drop down lists'!$D$22,F468='Drop down lists'!$D$23),0,1)</f>
        <v>0</v>
      </c>
      <c r="S468" s="382">
        <f>IF(ISNA(VLOOKUP(G468,'Drop down lists'!A:A,1,FALSE)),1,0)</f>
        <v>0</v>
      </c>
      <c r="T468" s="382">
        <f>IF(OR(I468='Drop down lists'!$H$12,I468='Drop down lists'!$H$13,I468='Drop down lists'!$H$14,I468='Drop down lists'!$H$15),0,1)</f>
        <v>0</v>
      </c>
    </row>
    <row r="469" spans="1:20" ht="19.75" customHeight="1">
      <c r="A469" s="14"/>
      <c r="B469" s="14"/>
      <c r="C469" s="14"/>
      <c r="D469" s="14"/>
      <c r="E469" s="16" t="s">
        <v>2289</v>
      </c>
      <c r="F469" s="16" t="s">
        <v>2289</v>
      </c>
      <c r="G469" s="16" t="s">
        <v>4506</v>
      </c>
      <c r="H469" s="14"/>
      <c r="I469" s="16" t="s">
        <v>2289</v>
      </c>
      <c r="J469" s="208"/>
      <c r="K469" s="17"/>
      <c r="P469" s="382">
        <f t="shared" si="7"/>
        <v>0</v>
      </c>
      <c r="Q469" s="382">
        <f>IF(OR(E469='Drop down lists'!$D$3,E469='Drop down lists'!$D$4,E469='Drop down lists'!$D$5,E469='Drop down lists'!$D$6,E469='Drop down lists'!$D$6,E469='Drop down lists'!$D$7,E469='Drop down lists'!$D$8,E469='Drop down lists'!$D$9),0,1)</f>
        <v>0</v>
      </c>
      <c r="R469" s="382">
        <f>IF(OR(F469='Drop down lists'!$D$12,F469='Drop down lists'!$D$13,F469='Drop down lists'!$D$14,F469='Drop down lists'!$D$15,F469='Drop down lists'!$D$16,F469='Drop down lists'!$D$17,F469='Drop down lists'!$D$18,F469='Drop down lists'!$D$19,F469='Drop down lists'!$D$20,F469='Drop down lists'!$D$21,F469='Drop down lists'!$D$22,F469='Drop down lists'!$D$23),0,1)</f>
        <v>0</v>
      </c>
      <c r="S469" s="382">
        <f>IF(ISNA(VLOOKUP(G469,'Drop down lists'!A:A,1,FALSE)),1,0)</f>
        <v>0</v>
      </c>
      <c r="T469" s="382">
        <f>IF(OR(I469='Drop down lists'!$H$12,I469='Drop down lists'!$H$13,I469='Drop down lists'!$H$14,I469='Drop down lists'!$H$15),0,1)</f>
        <v>0</v>
      </c>
    </row>
    <row r="470" spans="1:20" ht="19.75" customHeight="1">
      <c r="A470" s="14"/>
      <c r="B470" s="14"/>
      <c r="C470" s="14"/>
      <c r="D470" s="14"/>
      <c r="E470" s="16" t="s">
        <v>2289</v>
      </c>
      <c r="F470" s="16" t="s">
        <v>2289</v>
      </c>
      <c r="G470" s="16" t="s">
        <v>4506</v>
      </c>
      <c r="H470" s="14"/>
      <c r="I470" s="16" t="s">
        <v>2289</v>
      </c>
      <c r="J470" s="208"/>
      <c r="K470" s="17"/>
      <c r="P470" s="382">
        <f t="shared" si="7"/>
        <v>0</v>
      </c>
      <c r="Q470" s="382">
        <f>IF(OR(E470='Drop down lists'!$D$3,E470='Drop down lists'!$D$4,E470='Drop down lists'!$D$5,E470='Drop down lists'!$D$6,E470='Drop down lists'!$D$6,E470='Drop down lists'!$D$7,E470='Drop down lists'!$D$8,E470='Drop down lists'!$D$9),0,1)</f>
        <v>0</v>
      </c>
      <c r="R470" s="382">
        <f>IF(OR(F470='Drop down lists'!$D$12,F470='Drop down lists'!$D$13,F470='Drop down lists'!$D$14,F470='Drop down lists'!$D$15,F470='Drop down lists'!$D$16,F470='Drop down lists'!$D$17,F470='Drop down lists'!$D$18,F470='Drop down lists'!$D$19,F470='Drop down lists'!$D$20,F470='Drop down lists'!$D$21,F470='Drop down lists'!$D$22,F470='Drop down lists'!$D$23),0,1)</f>
        <v>0</v>
      </c>
      <c r="S470" s="382">
        <f>IF(ISNA(VLOOKUP(G470,'Drop down lists'!A:A,1,FALSE)),1,0)</f>
        <v>0</v>
      </c>
      <c r="T470" s="382">
        <f>IF(OR(I470='Drop down lists'!$H$12,I470='Drop down lists'!$H$13,I470='Drop down lists'!$H$14,I470='Drop down lists'!$H$15),0,1)</f>
        <v>0</v>
      </c>
    </row>
    <row r="471" spans="1:20" ht="19.75" customHeight="1">
      <c r="A471" s="14"/>
      <c r="B471" s="14"/>
      <c r="C471" s="14"/>
      <c r="D471" s="14"/>
      <c r="E471" s="16" t="s">
        <v>2289</v>
      </c>
      <c r="F471" s="16" t="s">
        <v>2289</v>
      </c>
      <c r="G471" s="16" t="s">
        <v>4506</v>
      </c>
      <c r="H471" s="14"/>
      <c r="I471" s="16" t="s">
        <v>2289</v>
      </c>
      <c r="J471" s="208"/>
      <c r="K471" s="17"/>
      <c r="P471" s="382">
        <f t="shared" si="7"/>
        <v>0</v>
      </c>
      <c r="Q471" s="382">
        <f>IF(OR(E471='Drop down lists'!$D$3,E471='Drop down lists'!$D$4,E471='Drop down lists'!$D$5,E471='Drop down lists'!$D$6,E471='Drop down lists'!$D$6,E471='Drop down lists'!$D$7,E471='Drop down lists'!$D$8,E471='Drop down lists'!$D$9),0,1)</f>
        <v>0</v>
      </c>
      <c r="R471" s="382">
        <f>IF(OR(F471='Drop down lists'!$D$12,F471='Drop down lists'!$D$13,F471='Drop down lists'!$D$14,F471='Drop down lists'!$D$15,F471='Drop down lists'!$D$16,F471='Drop down lists'!$D$17,F471='Drop down lists'!$D$18,F471='Drop down lists'!$D$19,F471='Drop down lists'!$D$20,F471='Drop down lists'!$D$21,F471='Drop down lists'!$D$22,F471='Drop down lists'!$D$23),0,1)</f>
        <v>0</v>
      </c>
      <c r="S471" s="382">
        <f>IF(ISNA(VLOOKUP(G471,'Drop down lists'!A:A,1,FALSE)),1,0)</f>
        <v>0</v>
      </c>
      <c r="T471" s="382">
        <f>IF(OR(I471='Drop down lists'!$H$12,I471='Drop down lists'!$H$13,I471='Drop down lists'!$H$14,I471='Drop down lists'!$H$15),0,1)</f>
        <v>0</v>
      </c>
    </row>
    <row r="472" spans="1:20" ht="19.75" customHeight="1">
      <c r="A472" s="14"/>
      <c r="B472" s="14"/>
      <c r="C472" s="14"/>
      <c r="D472" s="14"/>
      <c r="E472" s="16" t="s">
        <v>2289</v>
      </c>
      <c r="F472" s="16" t="s">
        <v>2289</v>
      </c>
      <c r="G472" s="16" t="s">
        <v>4506</v>
      </c>
      <c r="H472" s="14"/>
      <c r="I472" s="16" t="s">
        <v>2289</v>
      </c>
      <c r="J472" s="208"/>
      <c r="K472" s="17"/>
      <c r="P472" s="382">
        <f t="shared" si="7"/>
        <v>0</v>
      </c>
      <c r="Q472" s="382">
        <f>IF(OR(E472='Drop down lists'!$D$3,E472='Drop down lists'!$D$4,E472='Drop down lists'!$D$5,E472='Drop down lists'!$D$6,E472='Drop down lists'!$D$6,E472='Drop down lists'!$D$7,E472='Drop down lists'!$D$8,E472='Drop down lists'!$D$9),0,1)</f>
        <v>0</v>
      </c>
      <c r="R472" s="382">
        <f>IF(OR(F472='Drop down lists'!$D$12,F472='Drop down lists'!$D$13,F472='Drop down lists'!$D$14,F472='Drop down lists'!$D$15,F472='Drop down lists'!$D$16,F472='Drop down lists'!$D$17,F472='Drop down lists'!$D$18,F472='Drop down lists'!$D$19,F472='Drop down lists'!$D$20,F472='Drop down lists'!$D$21,F472='Drop down lists'!$D$22,F472='Drop down lists'!$D$23),0,1)</f>
        <v>0</v>
      </c>
      <c r="S472" s="382">
        <f>IF(ISNA(VLOOKUP(G472,'Drop down lists'!A:A,1,FALSE)),1,0)</f>
        <v>0</v>
      </c>
      <c r="T472" s="382">
        <f>IF(OR(I472='Drop down lists'!$H$12,I472='Drop down lists'!$H$13,I472='Drop down lists'!$H$14,I472='Drop down lists'!$H$15),0,1)</f>
        <v>0</v>
      </c>
    </row>
    <row r="473" spans="1:20" ht="19.75" customHeight="1">
      <c r="A473" s="14"/>
      <c r="B473" s="14"/>
      <c r="C473" s="14"/>
      <c r="D473" s="14"/>
      <c r="E473" s="16" t="s">
        <v>2289</v>
      </c>
      <c r="F473" s="16" t="s">
        <v>2289</v>
      </c>
      <c r="G473" s="16" t="s">
        <v>4506</v>
      </c>
      <c r="H473" s="14"/>
      <c r="I473" s="16" t="s">
        <v>2289</v>
      </c>
      <c r="J473" s="208"/>
      <c r="K473" s="17"/>
      <c r="P473" s="382">
        <f t="shared" si="7"/>
        <v>0</v>
      </c>
      <c r="Q473" s="382">
        <f>IF(OR(E473='Drop down lists'!$D$3,E473='Drop down lists'!$D$4,E473='Drop down lists'!$D$5,E473='Drop down lists'!$D$6,E473='Drop down lists'!$D$6,E473='Drop down lists'!$D$7,E473='Drop down lists'!$D$8,E473='Drop down lists'!$D$9),0,1)</f>
        <v>0</v>
      </c>
      <c r="R473" s="382">
        <f>IF(OR(F473='Drop down lists'!$D$12,F473='Drop down lists'!$D$13,F473='Drop down lists'!$D$14,F473='Drop down lists'!$D$15,F473='Drop down lists'!$D$16,F473='Drop down lists'!$D$17,F473='Drop down lists'!$D$18,F473='Drop down lists'!$D$19,F473='Drop down lists'!$D$20,F473='Drop down lists'!$D$21,F473='Drop down lists'!$D$22,F473='Drop down lists'!$D$23),0,1)</f>
        <v>0</v>
      </c>
      <c r="S473" s="382">
        <f>IF(ISNA(VLOOKUP(G473,'Drop down lists'!A:A,1,FALSE)),1,0)</f>
        <v>0</v>
      </c>
      <c r="T473" s="382">
        <f>IF(OR(I473='Drop down lists'!$H$12,I473='Drop down lists'!$H$13,I473='Drop down lists'!$H$14,I473='Drop down lists'!$H$15),0,1)</f>
        <v>0</v>
      </c>
    </row>
    <row r="474" spans="1:20" ht="19.75" customHeight="1">
      <c r="A474" s="14"/>
      <c r="B474" s="14"/>
      <c r="C474" s="14"/>
      <c r="D474" s="14"/>
      <c r="E474" s="16" t="s">
        <v>2289</v>
      </c>
      <c r="F474" s="16" t="s">
        <v>2289</v>
      </c>
      <c r="G474" s="16" t="s">
        <v>4506</v>
      </c>
      <c r="H474" s="14"/>
      <c r="I474" s="16" t="s">
        <v>2289</v>
      </c>
      <c r="J474" s="208"/>
      <c r="K474" s="17"/>
      <c r="P474" s="382">
        <f t="shared" si="7"/>
        <v>0</v>
      </c>
      <c r="Q474" s="382">
        <f>IF(OR(E474='Drop down lists'!$D$3,E474='Drop down lists'!$D$4,E474='Drop down lists'!$D$5,E474='Drop down lists'!$D$6,E474='Drop down lists'!$D$6,E474='Drop down lists'!$D$7,E474='Drop down lists'!$D$8,E474='Drop down lists'!$D$9),0,1)</f>
        <v>0</v>
      </c>
      <c r="R474" s="382">
        <f>IF(OR(F474='Drop down lists'!$D$12,F474='Drop down lists'!$D$13,F474='Drop down lists'!$D$14,F474='Drop down lists'!$D$15,F474='Drop down lists'!$D$16,F474='Drop down lists'!$D$17,F474='Drop down lists'!$D$18,F474='Drop down lists'!$D$19,F474='Drop down lists'!$D$20,F474='Drop down lists'!$D$21,F474='Drop down lists'!$D$22,F474='Drop down lists'!$D$23),0,1)</f>
        <v>0</v>
      </c>
      <c r="S474" s="382">
        <f>IF(ISNA(VLOOKUP(G474,'Drop down lists'!A:A,1,FALSE)),1,0)</f>
        <v>0</v>
      </c>
      <c r="T474" s="382">
        <f>IF(OR(I474='Drop down lists'!$H$12,I474='Drop down lists'!$H$13,I474='Drop down lists'!$H$14,I474='Drop down lists'!$H$15),0,1)</f>
        <v>0</v>
      </c>
    </row>
    <row r="475" spans="1:20" ht="19.75" customHeight="1">
      <c r="A475" s="14"/>
      <c r="B475" s="14"/>
      <c r="C475" s="14"/>
      <c r="D475" s="14"/>
      <c r="E475" s="16" t="s">
        <v>2289</v>
      </c>
      <c r="F475" s="16" t="s">
        <v>2289</v>
      </c>
      <c r="G475" s="16" t="s">
        <v>4506</v>
      </c>
      <c r="H475" s="14"/>
      <c r="I475" s="16" t="s">
        <v>2289</v>
      </c>
      <c r="J475" s="208"/>
      <c r="K475" s="17"/>
      <c r="P475" s="382">
        <f t="shared" si="7"/>
        <v>0</v>
      </c>
      <c r="Q475" s="382">
        <f>IF(OR(E475='Drop down lists'!$D$3,E475='Drop down lists'!$D$4,E475='Drop down lists'!$D$5,E475='Drop down lists'!$D$6,E475='Drop down lists'!$D$6,E475='Drop down lists'!$D$7,E475='Drop down lists'!$D$8,E475='Drop down lists'!$D$9),0,1)</f>
        <v>0</v>
      </c>
      <c r="R475" s="382">
        <f>IF(OR(F475='Drop down lists'!$D$12,F475='Drop down lists'!$D$13,F475='Drop down lists'!$D$14,F475='Drop down lists'!$D$15,F475='Drop down lists'!$D$16,F475='Drop down lists'!$D$17,F475='Drop down lists'!$D$18,F475='Drop down lists'!$D$19,F475='Drop down lists'!$D$20,F475='Drop down lists'!$D$21,F475='Drop down lists'!$D$22,F475='Drop down lists'!$D$23),0,1)</f>
        <v>0</v>
      </c>
      <c r="S475" s="382">
        <f>IF(ISNA(VLOOKUP(G475,'Drop down lists'!A:A,1,FALSE)),1,0)</f>
        <v>0</v>
      </c>
      <c r="T475" s="382">
        <f>IF(OR(I475='Drop down lists'!$H$12,I475='Drop down lists'!$H$13,I475='Drop down lists'!$H$14,I475='Drop down lists'!$H$15),0,1)</f>
        <v>0</v>
      </c>
    </row>
    <row r="476" spans="1:20" ht="19.75" customHeight="1">
      <c r="A476" s="14"/>
      <c r="B476" s="14"/>
      <c r="C476" s="14"/>
      <c r="D476" s="14"/>
      <c r="E476" s="16" t="s">
        <v>2289</v>
      </c>
      <c r="F476" s="16" t="s">
        <v>2289</v>
      </c>
      <c r="G476" s="16" t="s">
        <v>4506</v>
      </c>
      <c r="H476" s="14"/>
      <c r="I476" s="16" t="s">
        <v>2289</v>
      </c>
      <c r="J476" s="208"/>
      <c r="K476" s="17"/>
      <c r="P476" s="382">
        <f t="shared" si="7"/>
        <v>0</v>
      </c>
      <c r="Q476" s="382">
        <f>IF(OR(E476='Drop down lists'!$D$3,E476='Drop down lists'!$D$4,E476='Drop down lists'!$D$5,E476='Drop down lists'!$D$6,E476='Drop down lists'!$D$6,E476='Drop down lists'!$D$7,E476='Drop down lists'!$D$8,E476='Drop down lists'!$D$9),0,1)</f>
        <v>0</v>
      </c>
      <c r="R476" s="382">
        <f>IF(OR(F476='Drop down lists'!$D$12,F476='Drop down lists'!$D$13,F476='Drop down lists'!$D$14,F476='Drop down lists'!$D$15,F476='Drop down lists'!$D$16,F476='Drop down lists'!$D$17,F476='Drop down lists'!$D$18,F476='Drop down lists'!$D$19,F476='Drop down lists'!$D$20,F476='Drop down lists'!$D$21,F476='Drop down lists'!$D$22,F476='Drop down lists'!$D$23),0,1)</f>
        <v>0</v>
      </c>
      <c r="S476" s="382">
        <f>IF(ISNA(VLOOKUP(G476,'Drop down lists'!A:A,1,FALSE)),1,0)</f>
        <v>0</v>
      </c>
      <c r="T476" s="382">
        <f>IF(OR(I476='Drop down lists'!$H$12,I476='Drop down lists'!$H$13,I476='Drop down lists'!$H$14,I476='Drop down lists'!$H$15),0,1)</f>
        <v>0</v>
      </c>
    </row>
    <row r="477" spans="1:20" ht="19.75" customHeight="1">
      <c r="A477" s="14"/>
      <c r="B477" s="14"/>
      <c r="C477" s="14"/>
      <c r="D477" s="14"/>
      <c r="E477" s="16" t="s">
        <v>2289</v>
      </c>
      <c r="F477" s="16" t="s">
        <v>2289</v>
      </c>
      <c r="G477" s="16" t="s">
        <v>4506</v>
      </c>
      <c r="H477" s="14"/>
      <c r="I477" s="16" t="s">
        <v>2289</v>
      </c>
      <c r="J477" s="208"/>
      <c r="K477" s="17"/>
      <c r="P477" s="382">
        <f t="shared" si="7"/>
        <v>0</v>
      </c>
      <c r="Q477" s="382">
        <f>IF(OR(E477='Drop down lists'!$D$3,E477='Drop down lists'!$D$4,E477='Drop down lists'!$D$5,E477='Drop down lists'!$D$6,E477='Drop down lists'!$D$6,E477='Drop down lists'!$D$7,E477='Drop down lists'!$D$8,E477='Drop down lists'!$D$9),0,1)</f>
        <v>0</v>
      </c>
      <c r="R477" s="382">
        <f>IF(OR(F477='Drop down lists'!$D$12,F477='Drop down lists'!$D$13,F477='Drop down lists'!$D$14,F477='Drop down lists'!$D$15,F477='Drop down lists'!$D$16,F477='Drop down lists'!$D$17,F477='Drop down lists'!$D$18,F477='Drop down lists'!$D$19,F477='Drop down lists'!$D$20,F477='Drop down lists'!$D$21,F477='Drop down lists'!$D$22,F477='Drop down lists'!$D$23),0,1)</f>
        <v>0</v>
      </c>
      <c r="S477" s="382">
        <f>IF(ISNA(VLOOKUP(G477,'Drop down lists'!A:A,1,FALSE)),1,0)</f>
        <v>0</v>
      </c>
      <c r="T477" s="382">
        <f>IF(OR(I477='Drop down lists'!$H$12,I477='Drop down lists'!$H$13,I477='Drop down lists'!$H$14,I477='Drop down lists'!$H$15),0,1)</f>
        <v>0</v>
      </c>
    </row>
    <row r="478" spans="1:20" ht="19.75" customHeight="1">
      <c r="A478" s="14"/>
      <c r="B478" s="14"/>
      <c r="C478" s="14"/>
      <c r="D478" s="14"/>
      <c r="E478" s="16" t="s">
        <v>2289</v>
      </c>
      <c r="F478" s="16" t="s">
        <v>2289</v>
      </c>
      <c r="G478" s="16" t="s">
        <v>4506</v>
      </c>
      <c r="H478" s="14"/>
      <c r="I478" s="16" t="s">
        <v>2289</v>
      </c>
      <c r="J478" s="208"/>
      <c r="K478" s="17"/>
      <c r="P478" s="382">
        <f t="shared" si="7"/>
        <v>0</v>
      </c>
      <c r="Q478" s="382">
        <f>IF(OR(E478='Drop down lists'!$D$3,E478='Drop down lists'!$D$4,E478='Drop down lists'!$D$5,E478='Drop down lists'!$D$6,E478='Drop down lists'!$D$6,E478='Drop down lists'!$D$7,E478='Drop down lists'!$D$8,E478='Drop down lists'!$D$9),0,1)</f>
        <v>0</v>
      </c>
      <c r="R478" s="382">
        <f>IF(OR(F478='Drop down lists'!$D$12,F478='Drop down lists'!$D$13,F478='Drop down lists'!$D$14,F478='Drop down lists'!$D$15,F478='Drop down lists'!$D$16,F478='Drop down lists'!$D$17,F478='Drop down lists'!$D$18,F478='Drop down lists'!$D$19,F478='Drop down lists'!$D$20,F478='Drop down lists'!$D$21,F478='Drop down lists'!$D$22,F478='Drop down lists'!$D$23),0,1)</f>
        <v>0</v>
      </c>
      <c r="S478" s="382">
        <f>IF(ISNA(VLOOKUP(G478,'Drop down lists'!A:A,1,FALSE)),1,0)</f>
        <v>0</v>
      </c>
      <c r="T478" s="382">
        <f>IF(OR(I478='Drop down lists'!$H$12,I478='Drop down lists'!$H$13,I478='Drop down lists'!$H$14,I478='Drop down lists'!$H$15),0,1)</f>
        <v>0</v>
      </c>
    </row>
    <row r="479" spans="1:20" ht="19.75" customHeight="1">
      <c r="A479" s="14"/>
      <c r="B479" s="14"/>
      <c r="C479" s="14"/>
      <c r="D479" s="14"/>
      <c r="E479" s="16" t="s">
        <v>2289</v>
      </c>
      <c r="F479" s="16" t="s">
        <v>2289</v>
      </c>
      <c r="G479" s="16" t="s">
        <v>4506</v>
      </c>
      <c r="H479" s="14"/>
      <c r="I479" s="16" t="s">
        <v>2289</v>
      </c>
      <c r="J479" s="208"/>
      <c r="K479" s="17"/>
      <c r="P479" s="382">
        <f t="shared" si="7"/>
        <v>0</v>
      </c>
      <c r="Q479" s="382">
        <f>IF(OR(E479='Drop down lists'!$D$3,E479='Drop down lists'!$D$4,E479='Drop down lists'!$D$5,E479='Drop down lists'!$D$6,E479='Drop down lists'!$D$6,E479='Drop down lists'!$D$7,E479='Drop down lists'!$D$8,E479='Drop down lists'!$D$9),0,1)</f>
        <v>0</v>
      </c>
      <c r="R479" s="382">
        <f>IF(OR(F479='Drop down lists'!$D$12,F479='Drop down lists'!$D$13,F479='Drop down lists'!$D$14,F479='Drop down lists'!$D$15,F479='Drop down lists'!$D$16,F479='Drop down lists'!$D$17,F479='Drop down lists'!$D$18,F479='Drop down lists'!$D$19,F479='Drop down lists'!$D$20,F479='Drop down lists'!$D$21,F479='Drop down lists'!$D$22,F479='Drop down lists'!$D$23),0,1)</f>
        <v>0</v>
      </c>
      <c r="S479" s="382">
        <f>IF(ISNA(VLOOKUP(G479,'Drop down lists'!A:A,1,FALSE)),1,0)</f>
        <v>0</v>
      </c>
      <c r="T479" s="382">
        <f>IF(OR(I479='Drop down lists'!$H$12,I479='Drop down lists'!$H$13,I479='Drop down lists'!$H$14,I479='Drop down lists'!$H$15),0,1)</f>
        <v>0</v>
      </c>
    </row>
    <row r="480" spans="1:20" ht="19.75" customHeight="1">
      <c r="A480" s="14"/>
      <c r="B480" s="14"/>
      <c r="C480" s="14"/>
      <c r="D480" s="14"/>
      <c r="E480" s="16" t="s">
        <v>2289</v>
      </c>
      <c r="F480" s="16" t="s">
        <v>2289</v>
      </c>
      <c r="G480" s="16" t="s">
        <v>4506</v>
      </c>
      <c r="H480" s="14"/>
      <c r="I480" s="16" t="s">
        <v>2289</v>
      </c>
      <c r="J480" s="208"/>
      <c r="K480" s="17"/>
      <c r="P480" s="382">
        <f t="shared" si="7"/>
        <v>0</v>
      </c>
      <c r="Q480" s="382">
        <f>IF(OR(E480='Drop down lists'!$D$3,E480='Drop down lists'!$D$4,E480='Drop down lists'!$D$5,E480='Drop down lists'!$D$6,E480='Drop down lists'!$D$6,E480='Drop down lists'!$D$7,E480='Drop down lists'!$D$8,E480='Drop down lists'!$D$9),0,1)</f>
        <v>0</v>
      </c>
      <c r="R480" s="382">
        <f>IF(OR(F480='Drop down lists'!$D$12,F480='Drop down lists'!$D$13,F480='Drop down lists'!$D$14,F480='Drop down lists'!$D$15,F480='Drop down lists'!$D$16,F480='Drop down lists'!$D$17,F480='Drop down lists'!$D$18,F480='Drop down lists'!$D$19,F480='Drop down lists'!$D$20,F480='Drop down lists'!$D$21,F480='Drop down lists'!$D$22,F480='Drop down lists'!$D$23),0,1)</f>
        <v>0</v>
      </c>
      <c r="S480" s="382">
        <f>IF(ISNA(VLOOKUP(G480,'Drop down lists'!A:A,1,FALSE)),1,0)</f>
        <v>0</v>
      </c>
      <c r="T480" s="382">
        <f>IF(OR(I480='Drop down lists'!$H$12,I480='Drop down lists'!$H$13,I480='Drop down lists'!$H$14,I480='Drop down lists'!$H$15),0,1)</f>
        <v>0</v>
      </c>
    </row>
    <row r="481" spans="1:20" ht="19.75" customHeight="1">
      <c r="A481" s="14"/>
      <c r="B481" s="14"/>
      <c r="C481" s="14"/>
      <c r="D481" s="14"/>
      <c r="E481" s="16" t="s">
        <v>2289</v>
      </c>
      <c r="F481" s="16" t="s">
        <v>2289</v>
      </c>
      <c r="G481" s="16" t="s">
        <v>4506</v>
      </c>
      <c r="H481" s="14"/>
      <c r="I481" s="16" t="s">
        <v>2289</v>
      </c>
      <c r="J481" s="208"/>
      <c r="K481" s="17"/>
      <c r="P481" s="382">
        <f t="shared" si="7"/>
        <v>0</v>
      </c>
      <c r="Q481" s="382">
        <f>IF(OR(E481='Drop down lists'!$D$3,E481='Drop down lists'!$D$4,E481='Drop down lists'!$D$5,E481='Drop down lists'!$D$6,E481='Drop down lists'!$D$6,E481='Drop down lists'!$D$7,E481='Drop down lists'!$D$8,E481='Drop down lists'!$D$9),0,1)</f>
        <v>0</v>
      </c>
      <c r="R481" s="382">
        <f>IF(OR(F481='Drop down lists'!$D$12,F481='Drop down lists'!$D$13,F481='Drop down lists'!$D$14,F481='Drop down lists'!$D$15,F481='Drop down lists'!$D$16,F481='Drop down lists'!$D$17,F481='Drop down lists'!$D$18,F481='Drop down lists'!$D$19,F481='Drop down lists'!$D$20,F481='Drop down lists'!$D$21,F481='Drop down lists'!$D$22,F481='Drop down lists'!$D$23),0,1)</f>
        <v>0</v>
      </c>
      <c r="S481" s="382">
        <f>IF(ISNA(VLOOKUP(G481,'Drop down lists'!A:A,1,FALSE)),1,0)</f>
        <v>0</v>
      </c>
      <c r="T481" s="382">
        <f>IF(OR(I481='Drop down lists'!$H$12,I481='Drop down lists'!$H$13,I481='Drop down lists'!$H$14,I481='Drop down lists'!$H$15),0,1)</f>
        <v>0</v>
      </c>
    </row>
    <row r="482" spans="1:20" ht="19.75" customHeight="1">
      <c r="A482" s="14"/>
      <c r="B482" s="14"/>
      <c r="C482" s="14"/>
      <c r="D482" s="14"/>
      <c r="E482" s="16" t="s">
        <v>2289</v>
      </c>
      <c r="F482" s="16" t="s">
        <v>2289</v>
      </c>
      <c r="G482" s="16" t="s">
        <v>4506</v>
      </c>
      <c r="H482" s="14"/>
      <c r="I482" s="16" t="s">
        <v>2289</v>
      </c>
      <c r="J482" s="208"/>
      <c r="K482" s="17"/>
      <c r="P482" s="382">
        <f t="shared" si="7"/>
        <v>0</v>
      </c>
      <c r="Q482" s="382">
        <f>IF(OR(E482='Drop down lists'!$D$3,E482='Drop down lists'!$D$4,E482='Drop down lists'!$D$5,E482='Drop down lists'!$D$6,E482='Drop down lists'!$D$6,E482='Drop down lists'!$D$7,E482='Drop down lists'!$D$8,E482='Drop down lists'!$D$9),0,1)</f>
        <v>0</v>
      </c>
      <c r="R482" s="382">
        <f>IF(OR(F482='Drop down lists'!$D$12,F482='Drop down lists'!$D$13,F482='Drop down lists'!$D$14,F482='Drop down lists'!$D$15,F482='Drop down lists'!$D$16,F482='Drop down lists'!$D$17,F482='Drop down lists'!$D$18,F482='Drop down lists'!$D$19,F482='Drop down lists'!$D$20,F482='Drop down lists'!$D$21,F482='Drop down lists'!$D$22,F482='Drop down lists'!$D$23),0,1)</f>
        <v>0</v>
      </c>
      <c r="S482" s="382">
        <f>IF(ISNA(VLOOKUP(G482,'Drop down lists'!A:A,1,FALSE)),1,0)</f>
        <v>0</v>
      </c>
      <c r="T482" s="382">
        <f>IF(OR(I482='Drop down lists'!$H$12,I482='Drop down lists'!$H$13,I482='Drop down lists'!$H$14,I482='Drop down lists'!$H$15),0,1)</f>
        <v>0</v>
      </c>
    </row>
    <row r="483" spans="1:20" ht="19.75" customHeight="1">
      <c r="A483" s="14"/>
      <c r="B483" s="14"/>
      <c r="C483" s="14"/>
      <c r="D483" s="14"/>
      <c r="E483" s="16" t="s">
        <v>2289</v>
      </c>
      <c r="F483" s="16" t="s">
        <v>2289</v>
      </c>
      <c r="G483" s="16" t="s">
        <v>4506</v>
      </c>
      <c r="H483" s="14"/>
      <c r="I483" s="16" t="s">
        <v>2289</v>
      </c>
      <c r="J483" s="208"/>
      <c r="K483" s="17"/>
      <c r="P483" s="382">
        <f t="shared" si="7"/>
        <v>0</v>
      </c>
      <c r="Q483" s="382">
        <f>IF(OR(E483='Drop down lists'!$D$3,E483='Drop down lists'!$D$4,E483='Drop down lists'!$D$5,E483='Drop down lists'!$D$6,E483='Drop down lists'!$D$6,E483='Drop down lists'!$D$7,E483='Drop down lists'!$D$8,E483='Drop down lists'!$D$9),0,1)</f>
        <v>0</v>
      </c>
      <c r="R483" s="382">
        <f>IF(OR(F483='Drop down lists'!$D$12,F483='Drop down lists'!$D$13,F483='Drop down lists'!$D$14,F483='Drop down lists'!$D$15,F483='Drop down lists'!$D$16,F483='Drop down lists'!$D$17,F483='Drop down lists'!$D$18,F483='Drop down lists'!$D$19,F483='Drop down lists'!$D$20,F483='Drop down lists'!$D$21,F483='Drop down lists'!$D$22,F483='Drop down lists'!$D$23),0,1)</f>
        <v>0</v>
      </c>
      <c r="S483" s="382">
        <f>IF(ISNA(VLOOKUP(G483,'Drop down lists'!A:A,1,FALSE)),1,0)</f>
        <v>0</v>
      </c>
      <c r="T483" s="382">
        <f>IF(OR(I483='Drop down lists'!$H$12,I483='Drop down lists'!$H$13,I483='Drop down lists'!$H$14,I483='Drop down lists'!$H$15),0,1)</f>
        <v>0</v>
      </c>
    </row>
    <row r="484" spans="1:20" ht="19.75" customHeight="1">
      <c r="A484" s="14"/>
      <c r="B484" s="14"/>
      <c r="C484" s="14"/>
      <c r="D484" s="14"/>
      <c r="E484" s="16" t="s">
        <v>2289</v>
      </c>
      <c r="F484" s="16" t="s">
        <v>2289</v>
      </c>
      <c r="G484" s="16" t="s">
        <v>4506</v>
      </c>
      <c r="H484" s="14"/>
      <c r="I484" s="16" t="s">
        <v>2289</v>
      </c>
      <c r="J484" s="208"/>
      <c r="K484" s="17"/>
      <c r="P484" s="382">
        <f t="shared" si="7"/>
        <v>0</v>
      </c>
      <c r="Q484" s="382">
        <f>IF(OR(E484='Drop down lists'!$D$3,E484='Drop down lists'!$D$4,E484='Drop down lists'!$D$5,E484='Drop down lists'!$D$6,E484='Drop down lists'!$D$6,E484='Drop down lists'!$D$7,E484='Drop down lists'!$D$8,E484='Drop down lists'!$D$9),0,1)</f>
        <v>0</v>
      </c>
      <c r="R484" s="382">
        <f>IF(OR(F484='Drop down lists'!$D$12,F484='Drop down lists'!$D$13,F484='Drop down lists'!$D$14,F484='Drop down lists'!$D$15,F484='Drop down lists'!$D$16,F484='Drop down lists'!$D$17,F484='Drop down lists'!$D$18,F484='Drop down lists'!$D$19,F484='Drop down lists'!$D$20,F484='Drop down lists'!$D$21,F484='Drop down lists'!$D$22,F484='Drop down lists'!$D$23),0,1)</f>
        <v>0</v>
      </c>
      <c r="S484" s="382">
        <f>IF(ISNA(VLOOKUP(G484,'Drop down lists'!A:A,1,FALSE)),1,0)</f>
        <v>0</v>
      </c>
      <c r="T484" s="382">
        <f>IF(OR(I484='Drop down lists'!$H$12,I484='Drop down lists'!$H$13,I484='Drop down lists'!$H$14,I484='Drop down lists'!$H$15),0,1)</f>
        <v>0</v>
      </c>
    </row>
    <row r="485" spans="1:20" ht="19.75" customHeight="1">
      <c r="A485" s="14"/>
      <c r="B485" s="14"/>
      <c r="C485" s="14"/>
      <c r="D485" s="14"/>
      <c r="E485" s="16" t="s">
        <v>2289</v>
      </c>
      <c r="F485" s="16" t="s">
        <v>2289</v>
      </c>
      <c r="G485" s="16" t="s">
        <v>4506</v>
      </c>
      <c r="H485" s="14"/>
      <c r="I485" s="16" t="s">
        <v>2289</v>
      </c>
      <c r="J485" s="208"/>
      <c r="K485" s="17"/>
      <c r="P485" s="382">
        <f t="shared" si="7"/>
        <v>0</v>
      </c>
      <c r="Q485" s="382">
        <f>IF(OR(E485='Drop down lists'!$D$3,E485='Drop down lists'!$D$4,E485='Drop down lists'!$D$5,E485='Drop down lists'!$D$6,E485='Drop down lists'!$D$6,E485='Drop down lists'!$D$7,E485='Drop down lists'!$D$8,E485='Drop down lists'!$D$9),0,1)</f>
        <v>0</v>
      </c>
      <c r="R485" s="382">
        <f>IF(OR(F485='Drop down lists'!$D$12,F485='Drop down lists'!$D$13,F485='Drop down lists'!$D$14,F485='Drop down lists'!$D$15,F485='Drop down lists'!$D$16,F485='Drop down lists'!$D$17,F485='Drop down lists'!$D$18,F485='Drop down lists'!$D$19,F485='Drop down lists'!$D$20,F485='Drop down lists'!$D$21,F485='Drop down lists'!$D$22,F485='Drop down lists'!$D$23),0,1)</f>
        <v>0</v>
      </c>
      <c r="S485" s="382">
        <f>IF(ISNA(VLOOKUP(G485,'Drop down lists'!A:A,1,FALSE)),1,0)</f>
        <v>0</v>
      </c>
      <c r="T485" s="382">
        <f>IF(OR(I485='Drop down lists'!$H$12,I485='Drop down lists'!$H$13,I485='Drop down lists'!$H$14,I485='Drop down lists'!$H$15),0,1)</f>
        <v>0</v>
      </c>
    </row>
    <row r="486" spans="1:20" ht="19.75" customHeight="1">
      <c r="A486" s="14"/>
      <c r="B486" s="14"/>
      <c r="C486" s="14"/>
      <c r="D486" s="14"/>
      <c r="E486" s="16" t="s">
        <v>2289</v>
      </c>
      <c r="F486" s="16" t="s">
        <v>2289</v>
      </c>
      <c r="G486" s="16" t="s">
        <v>4506</v>
      </c>
      <c r="H486" s="14"/>
      <c r="I486" s="16" t="s">
        <v>2289</v>
      </c>
      <c r="J486" s="208"/>
      <c r="K486" s="17"/>
      <c r="P486" s="382">
        <f t="shared" si="7"/>
        <v>0</v>
      </c>
      <c r="Q486" s="382">
        <f>IF(OR(E486='Drop down lists'!$D$3,E486='Drop down lists'!$D$4,E486='Drop down lists'!$D$5,E486='Drop down lists'!$D$6,E486='Drop down lists'!$D$6,E486='Drop down lists'!$D$7,E486='Drop down lists'!$D$8,E486='Drop down lists'!$D$9),0,1)</f>
        <v>0</v>
      </c>
      <c r="R486" s="382">
        <f>IF(OR(F486='Drop down lists'!$D$12,F486='Drop down lists'!$D$13,F486='Drop down lists'!$D$14,F486='Drop down lists'!$D$15,F486='Drop down lists'!$D$16,F486='Drop down lists'!$D$17,F486='Drop down lists'!$D$18,F486='Drop down lists'!$D$19,F486='Drop down lists'!$D$20,F486='Drop down lists'!$D$21,F486='Drop down lists'!$D$22,F486='Drop down lists'!$D$23),0,1)</f>
        <v>0</v>
      </c>
      <c r="S486" s="382">
        <f>IF(ISNA(VLOOKUP(G486,'Drop down lists'!A:A,1,FALSE)),1,0)</f>
        <v>0</v>
      </c>
      <c r="T486" s="382">
        <f>IF(OR(I486='Drop down lists'!$H$12,I486='Drop down lists'!$H$13,I486='Drop down lists'!$H$14,I486='Drop down lists'!$H$15),0,1)</f>
        <v>0</v>
      </c>
    </row>
    <row r="487" spans="1:20" ht="19.75" customHeight="1">
      <c r="A487" s="14"/>
      <c r="B487" s="14"/>
      <c r="C487" s="14"/>
      <c r="D487" s="14"/>
      <c r="E487" s="16" t="s">
        <v>2289</v>
      </c>
      <c r="F487" s="16" t="s">
        <v>2289</v>
      </c>
      <c r="G487" s="16" t="s">
        <v>4506</v>
      </c>
      <c r="H487" s="14"/>
      <c r="I487" s="16" t="s">
        <v>2289</v>
      </c>
      <c r="J487" s="208"/>
      <c r="K487" s="17"/>
      <c r="P487" s="382">
        <f t="shared" si="7"/>
        <v>0</v>
      </c>
      <c r="Q487" s="382">
        <f>IF(OR(E487='Drop down lists'!$D$3,E487='Drop down lists'!$D$4,E487='Drop down lists'!$D$5,E487='Drop down lists'!$D$6,E487='Drop down lists'!$D$6,E487='Drop down lists'!$D$7,E487='Drop down lists'!$D$8,E487='Drop down lists'!$D$9),0,1)</f>
        <v>0</v>
      </c>
      <c r="R487" s="382">
        <f>IF(OR(F487='Drop down lists'!$D$12,F487='Drop down lists'!$D$13,F487='Drop down lists'!$D$14,F487='Drop down lists'!$D$15,F487='Drop down lists'!$D$16,F487='Drop down lists'!$D$17,F487='Drop down lists'!$D$18,F487='Drop down lists'!$D$19,F487='Drop down lists'!$D$20,F487='Drop down lists'!$D$21,F487='Drop down lists'!$D$22,F487='Drop down lists'!$D$23),0,1)</f>
        <v>0</v>
      </c>
      <c r="S487" s="382">
        <f>IF(ISNA(VLOOKUP(G487,'Drop down lists'!A:A,1,FALSE)),1,0)</f>
        <v>0</v>
      </c>
      <c r="T487" s="382">
        <f>IF(OR(I487='Drop down lists'!$H$12,I487='Drop down lists'!$H$13,I487='Drop down lists'!$H$14,I487='Drop down lists'!$H$15),0,1)</f>
        <v>0</v>
      </c>
    </row>
    <row r="488" spans="1:20" ht="19.75" customHeight="1">
      <c r="A488" s="14"/>
      <c r="B488" s="14"/>
      <c r="C488" s="14"/>
      <c r="D488" s="14"/>
      <c r="E488" s="16" t="s">
        <v>2289</v>
      </c>
      <c r="F488" s="16" t="s">
        <v>2289</v>
      </c>
      <c r="G488" s="16" t="s">
        <v>4506</v>
      </c>
      <c r="H488" s="14"/>
      <c r="I488" s="16" t="s">
        <v>2289</v>
      </c>
      <c r="J488" s="208"/>
      <c r="K488" s="17"/>
      <c r="P488" s="382">
        <f t="shared" si="7"/>
        <v>0</v>
      </c>
      <c r="Q488" s="382">
        <f>IF(OR(E488='Drop down lists'!$D$3,E488='Drop down lists'!$D$4,E488='Drop down lists'!$D$5,E488='Drop down lists'!$D$6,E488='Drop down lists'!$D$6,E488='Drop down lists'!$D$7,E488='Drop down lists'!$D$8,E488='Drop down lists'!$D$9),0,1)</f>
        <v>0</v>
      </c>
      <c r="R488" s="382">
        <f>IF(OR(F488='Drop down lists'!$D$12,F488='Drop down lists'!$D$13,F488='Drop down lists'!$D$14,F488='Drop down lists'!$D$15,F488='Drop down lists'!$D$16,F488='Drop down lists'!$D$17,F488='Drop down lists'!$D$18,F488='Drop down lists'!$D$19,F488='Drop down lists'!$D$20,F488='Drop down lists'!$D$21,F488='Drop down lists'!$D$22,F488='Drop down lists'!$D$23),0,1)</f>
        <v>0</v>
      </c>
      <c r="S488" s="382">
        <f>IF(ISNA(VLOOKUP(G488,'Drop down lists'!A:A,1,FALSE)),1,0)</f>
        <v>0</v>
      </c>
      <c r="T488" s="382">
        <f>IF(OR(I488='Drop down lists'!$H$12,I488='Drop down lists'!$H$13,I488='Drop down lists'!$H$14,I488='Drop down lists'!$H$15),0,1)</f>
        <v>0</v>
      </c>
    </row>
    <row r="489" spans="1:20" ht="19.75" customHeight="1">
      <c r="A489" s="14"/>
      <c r="B489" s="14"/>
      <c r="C489" s="14"/>
      <c r="D489" s="14"/>
      <c r="E489" s="16" t="s">
        <v>2289</v>
      </c>
      <c r="F489" s="16" t="s">
        <v>2289</v>
      </c>
      <c r="G489" s="16" t="s">
        <v>4506</v>
      </c>
      <c r="H489" s="14"/>
      <c r="I489" s="16" t="s">
        <v>2289</v>
      </c>
      <c r="J489" s="208"/>
      <c r="K489" s="17"/>
      <c r="P489" s="382">
        <f t="shared" si="7"/>
        <v>0</v>
      </c>
      <c r="Q489" s="382">
        <f>IF(OR(E489='Drop down lists'!$D$3,E489='Drop down lists'!$D$4,E489='Drop down lists'!$D$5,E489='Drop down lists'!$D$6,E489='Drop down lists'!$D$6,E489='Drop down lists'!$D$7,E489='Drop down lists'!$D$8,E489='Drop down lists'!$D$9),0,1)</f>
        <v>0</v>
      </c>
      <c r="R489" s="382">
        <f>IF(OR(F489='Drop down lists'!$D$12,F489='Drop down lists'!$D$13,F489='Drop down lists'!$D$14,F489='Drop down lists'!$D$15,F489='Drop down lists'!$D$16,F489='Drop down lists'!$D$17,F489='Drop down lists'!$D$18,F489='Drop down lists'!$D$19,F489='Drop down lists'!$D$20,F489='Drop down lists'!$D$21,F489='Drop down lists'!$D$22,F489='Drop down lists'!$D$23),0,1)</f>
        <v>0</v>
      </c>
      <c r="S489" s="382">
        <f>IF(ISNA(VLOOKUP(G489,'Drop down lists'!A:A,1,FALSE)),1,0)</f>
        <v>0</v>
      </c>
      <c r="T489" s="382">
        <f>IF(OR(I489='Drop down lists'!$H$12,I489='Drop down lists'!$H$13,I489='Drop down lists'!$H$14,I489='Drop down lists'!$H$15),0,1)</f>
        <v>0</v>
      </c>
    </row>
    <row r="490" spans="1:20" ht="19.75" customHeight="1">
      <c r="A490" s="14"/>
      <c r="B490" s="14"/>
      <c r="C490" s="14"/>
      <c r="D490" s="14"/>
      <c r="E490" s="16" t="s">
        <v>2289</v>
      </c>
      <c r="F490" s="16" t="s">
        <v>2289</v>
      </c>
      <c r="G490" s="16" t="s">
        <v>4506</v>
      </c>
      <c r="H490" s="14"/>
      <c r="I490" s="16" t="s">
        <v>2289</v>
      </c>
      <c r="J490" s="208"/>
      <c r="K490" s="17"/>
      <c r="P490" s="382">
        <f t="shared" si="7"/>
        <v>0</v>
      </c>
      <c r="Q490" s="382">
        <f>IF(OR(E490='Drop down lists'!$D$3,E490='Drop down lists'!$D$4,E490='Drop down lists'!$D$5,E490='Drop down lists'!$D$6,E490='Drop down lists'!$D$6,E490='Drop down lists'!$D$7,E490='Drop down lists'!$D$8,E490='Drop down lists'!$D$9),0,1)</f>
        <v>0</v>
      </c>
      <c r="R490" s="382">
        <f>IF(OR(F490='Drop down lists'!$D$12,F490='Drop down lists'!$D$13,F490='Drop down lists'!$D$14,F490='Drop down lists'!$D$15,F490='Drop down lists'!$D$16,F490='Drop down lists'!$D$17,F490='Drop down lists'!$D$18,F490='Drop down lists'!$D$19,F490='Drop down lists'!$D$20,F490='Drop down lists'!$D$21,F490='Drop down lists'!$D$22,F490='Drop down lists'!$D$23),0,1)</f>
        <v>0</v>
      </c>
      <c r="S490" s="382">
        <f>IF(ISNA(VLOOKUP(G490,'Drop down lists'!A:A,1,FALSE)),1,0)</f>
        <v>0</v>
      </c>
      <c r="T490" s="382">
        <f>IF(OR(I490='Drop down lists'!$H$12,I490='Drop down lists'!$H$13,I490='Drop down lists'!$H$14,I490='Drop down lists'!$H$15),0,1)</f>
        <v>0</v>
      </c>
    </row>
    <row r="491" spans="1:20" ht="19.75" customHeight="1">
      <c r="A491" s="14"/>
      <c r="B491" s="14"/>
      <c r="C491" s="14"/>
      <c r="D491" s="14"/>
      <c r="E491" s="16" t="s">
        <v>2289</v>
      </c>
      <c r="F491" s="16" t="s">
        <v>2289</v>
      </c>
      <c r="G491" s="16" t="s">
        <v>4506</v>
      </c>
      <c r="H491" s="14"/>
      <c r="I491" s="16" t="s">
        <v>2289</v>
      </c>
      <c r="J491" s="208"/>
      <c r="K491" s="17"/>
      <c r="P491" s="382">
        <f t="shared" si="7"/>
        <v>0</v>
      </c>
      <c r="Q491" s="382">
        <f>IF(OR(E491='Drop down lists'!$D$3,E491='Drop down lists'!$D$4,E491='Drop down lists'!$D$5,E491='Drop down lists'!$D$6,E491='Drop down lists'!$D$6,E491='Drop down lists'!$D$7,E491='Drop down lists'!$D$8,E491='Drop down lists'!$D$9),0,1)</f>
        <v>0</v>
      </c>
      <c r="R491" s="382">
        <f>IF(OR(F491='Drop down lists'!$D$12,F491='Drop down lists'!$D$13,F491='Drop down lists'!$D$14,F491='Drop down lists'!$D$15,F491='Drop down lists'!$D$16,F491='Drop down lists'!$D$17,F491='Drop down lists'!$D$18,F491='Drop down lists'!$D$19,F491='Drop down lists'!$D$20,F491='Drop down lists'!$D$21,F491='Drop down lists'!$D$22,F491='Drop down lists'!$D$23),0,1)</f>
        <v>0</v>
      </c>
      <c r="S491" s="382">
        <f>IF(ISNA(VLOOKUP(G491,'Drop down lists'!A:A,1,FALSE)),1,0)</f>
        <v>0</v>
      </c>
      <c r="T491" s="382">
        <f>IF(OR(I491='Drop down lists'!$H$12,I491='Drop down lists'!$H$13,I491='Drop down lists'!$H$14,I491='Drop down lists'!$H$15),0,1)</f>
        <v>0</v>
      </c>
    </row>
    <row r="492" spans="1:20" ht="19.75" customHeight="1">
      <c r="A492" s="14"/>
      <c r="B492" s="14"/>
      <c r="C492" s="14"/>
      <c r="D492" s="14"/>
      <c r="E492" s="16" t="s">
        <v>2289</v>
      </c>
      <c r="F492" s="16" t="s">
        <v>2289</v>
      </c>
      <c r="G492" s="16" t="s">
        <v>4506</v>
      </c>
      <c r="H492" s="14"/>
      <c r="I492" s="16" t="s">
        <v>2289</v>
      </c>
      <c r="J492" s="208"/>
      <c r="K492" s="17"/>
      <c r="P492" s="382">
        <f t="shared" si="7"/>
        <v>0</v>
      </c>
      <c r="Q492" s="382">
        <f>IF(OR(E492='Drop down lists'!$D$3,E492='Drop down lists'!$D$4,E492='Drop down lists'!$D$5,E492='Drop down lists'!$D$6,E492='Drop down lists'!$D$6,E492='Drop down lists'!$D$7,E492='Drop down lists'!$D$8,E492='Drop down lists'!$D$9),0,1)</f>
        <v>0</v>
      </c>
      <c r="R492" s="382">
        <f>IF(OR(F492='Drop down lists'!$D$12,F492='Drop down lists'!$D$13,F492='Drop down lists'!$D$14,F492='Drop down lists'!$D$15,F492='Drop down lists'!$D$16,F492='Drop down lists'!$D$17,F492='Drop down lists'!$D$18,F492='Drop down lists'!$D$19,F492='Drop down lists'!$D$20,F492='Drop down lists'!$D$21,F492='Drop down lists'!$D$22,F492='Drop down lists'!$D$23),0,1)</f>
        <v>0</v>
      </c>
      <c r="S492" s="382">
        <f>IF(ISNA(VLOOKUP(G492,'Drop down lists'!A:A,1,FALSE)),1,0)</f>
        <v>0</v>
      </c>
      <c r="T492" s="382">
        <f>IF(OR(I492='Drop down lists'!$H$12,I492='Drop down lists'!$H$13,I492='Drop down lists'!$H$14,I492='Drop down lists'!$H$15),0,1)</f>
        <v>0</v>
      </c>
    </row>
    <row r="493" spans="1:20" ht="19.75" customHeight="1">
      <c r="A493" s="14"/>
      <c r="B493" s="14"/>
      <c r="C493" s="14"/>
      <c r="D493" s="14"/>
      <c r="E493" s="16" t="s">
        <v>2289</v>
      </c>
      <c r="F493" s="16" t="s">
        <v>2289</v>
      </c>
      <c r="G493" s="16" t="s">
        <v>4506</v>
      </c>
      <c r="H493" s="14"/>
      <c r="I493" s="16" t="s">
        <v>2289</v>
      </c>
      <c r="J493" s="208"/>
      <c r="K493" s="17"/>
      <c r="P493" s="382">
        <f t="shared" si="7"/>
        <v>0</v>
      </c>
      <c r="Q493" s="382">
        <f>IF(OR(E493='Drop down lists'!$D$3,E493='Drop down lists'!$D$4,E493='Drop down lists'!$D$5,E493='Drop down lists'!$D$6,E493='Drop down lists'!$D$6,E493='Drop down lists'!$D$7,E493='Drop down lists'!$D$8,E493='Drop down lists'!$D$9),0,1)</f>
        <v>0</v>
      </c>
      <c r="R493" s="382">
        <f>IF(OR(F493='Drop down lists'!$D$12,F493='Drop down lists'!$D$13,F493='Drop down lists'!$D$14,F493='Drop down lists'!$D$15,F493='Drop down lists'!$D$16,F493='Drop down lists'!$D$17,F493='Drop down lists'!$D$18,F493='Drop down lists'!$D$19,F493='Drop down lists'!$D$20,F493='Drop down lists'!$D$21,F493='Drop down lists'!$D$22,F493='Drop down lists'!$D$23),0,1)</f>
        <v>0</v>
      </c>
      <c r="S493" s="382">
        <f>IF(ISNA(VLOOKUP(G493,'Drop down lists'!A:A,1,FALSE)),1,0)</f>
        <v>0</v>
      </c>
      <c r="T493" s="382">
        <f>IF(OR(I493='Drop down lists'!$H$12,I493='Drop down lists'!$H$13,I493='Drop down lists'!$H$14,I493='Drop down lists'!$H$15),0,1)</f>
        <v>0</v>
      </c>
    </row>
    <row r="494" spans="1:20" ht="19.75" customHeight="1">
      <c r="A494" s="14"/>
      <c r="B494" s="14"/>
      <c r="C494" s="14"/>
      <c r="D494" s="14"/>
      <c r="E494" s="16" t="s">
        <v>2289</v>
      </c>
      <c r="F494" s="16" t="s">
        <v>2289</v>
      </c>
      <c r="G494" s="16" t="s">
        <v>4506</v>
      </c>
      <c r="H494" s="14"/>
      <c r="I494" s="16" t="s">
        <v>2289</v>
      </c>
      <c r="J494" s="208"/>
      <c r="K494" s="17"/>
      <c r="P494" s="382">
        <f t="shared" si="7"/>
        <v>0</v>
      </c>
      <c r="Q494" s="382">
        <f>IF(OR(E494='Drop down lists'!$D$3,E494='Drop down lists'!$D$4,E494='Drop down lists'!$D$5,E494='Drop down lists'!$D$6,E494='Drop down lists'!$D$6,E494='Drop down lists'!$D$7,E494='Drop down lists'!$D$8,E494='Drop down lists'!$D$9),0,1)</f>
        <v>0</v>
      </c>
      <c r="R494" s="382">
        <f>IF(OR(F494='Drop down lists'!$D$12,F494='Drop down lists'!$D$13,F494='Drop down lists'!$D$14,F494='Drop down lists'!$D$15,F494='Drop down lists'!$D$16,F494='Drop down lists'!$D$17,F494='Drop down lists'!$D$18,F494='Drop down lists'!$D$19,F494='Drop down lists'!$D$20,F494='Drop down lists'!$D$21,F494='Drop down lists'!$D$22,F494='Drop down lists'!$D$23),0,1)</f>
        <v>0</v>
      </c>
      <c r="S494" s="382">
        <f>IF(ISNA(VLOOKUP(G494,'Drop down lists'!A:A,1,FALSE)),1,0)</f>
        <v>0</v>
      </c>
      <c r="T494" s="382">
        <f>IF(OR(I494='Drop down lists'!$H$12,I494='Drop down lists'!$H$13,I494='Drop down lists'!$H$14,I494='Drop down lists'!$H$15),0,1)</f>
        <v>0</v>
      </c>
    </row>
    <row r="495" spans="1:20" ht="19.75" customHeight="1">
      <c r="A495" s="14"/>
      <c r="B495" s="14"/>
      <c r="C495" s="14"/>
      <c r="D495" s="14"/>
      <c r="E495" s="16" t="s">
        <v>2289</v>
      </c>
      <c r="F495" s="16" t="s">
        <v>2289</v>
      </c>
      <c r="G495" s="16" t="s">
        <v>4506</v>
      </c>
      <c r="H495" s="14"/>
      <c r="I495" s="16" t="s">
        <v>2289</v>
      </c>
      <c r="J495" s="208"/>
      <c r="K495" s="17"/>
      <c r="P495" s="382">
        <f t="shared" si="7"/>
        <v>0</v>
      </c>
      <c r="Q495" s="382">
        <f>IF(OR(E495='Drop down lists'!$D$3,E495='Drop down lists'!$D$4,E495='Drop down lists'!$D$5,E495='Drop down lists'!$D$6,E495='Drop down lists'!$D$6,E495='Drop down lists'!$D$7,E495='Drop down lists'!$D$8,E495='Drop down lists'!$D$9),0,1)</f>
        <v>0</v>
      </c>
      <c r="R495" s="382">
        <f>IF(OR(F495='Drop down lists'!$D$12,F495='Drop down lists'!$D$13,F495='Drop down lists'!$D$14,F495='Drop down lists'!$D$15,F495='Drop down lists'!$D$16,F495='Drop down lists'!$D$17,F495='Drop down lists'!$D$18,F495='Drop down lists'!$D$19,F495='Drop down lists'!$D$20,F495='Drop down lists'!$D$21,F495='Drop down lists'!$D$22,F495='Drop down lists'!$D$23),0,1)</f>
        <v>0</v>
      </c>
      <c r="S495" s="382">
        <f>IF(ISNA(VLOOKUP(G495,'Drop down lists'!A:A,1,FALSE)),1,0)</f>
        <v>0</v>
      </c>
      <c r="T495" s="382">
        <f>IF(OR(I495='Drop down lists'!$H$12,I495='Drop down lists'!$H$13,I495='Drop down lists'!$H$14,I495='Drop down lists'!$H$15),0,1)</f>
        <v>0</v>
      </c>
    </row>
    <row r="496" spans="1:20" ht="19.75" customHeight="1">
      <c r="A496" s="14"/>
      <c r="B496" s="14"/>
      <c r="C496" s="14"/>
      <c r="D496" s="14"/>
      <c r="E496" s="16" t="s">
        <v>2289</v>
      </c>
      <c r="F496" s="16" t="s">
        <v>2289</v>
      </c>
      <c r="G496" s="16" t="s">
        <v>4506</v>
      </c>
      <c r="H496" s="14"/>
      <c r="I496" s="16" t="s">
        <v>2289</v>
      </c>
      <c r="J496" s="208"/>
      <c r="K496" s="17"/>
      <c r="P496" s="382">
        <f t="shared" si="7"/>
        <v>0</v>
      </c>
      <c r="Q496" s="382">
        <f>IF(OR(E496='Drop down lists'!$D$3,E496='Drop down lists'!$D$4,E496='Drop down lists'!$D$5,E496='Drop down lists'!$D$6,E496='Drop down lists'!$D$6,E496='Drop down lists'!$D$7,E496='Drop down lists'!$D$8,E496='Drop down lists'!$D$9),0,1)</f>
        <v>0</v>
      </c>
      <c r="R496" s="382">
        <f>IF(OR(F496='Drop down lists'!$D$12,F496='Drop down lists'!$D$13,F496='Drop down lists'!$D$14,F496='Drop down lists'!$D$15,F496='Drop down lists'!$D$16,F496='Drop down lists'!$D$17,F496='Drop down lists'!$D$18,F496='Drop down lists'!$D$19,F496='Drop down lists'!$D$20,F496='Drop down lists'!$D$21,F496='Drop down lists'!$D$22,F496='Drop down lists'!$D$23),0,1)</f>
        <v>0</v>
      </c>
      <c r="S496" s="382">
        <f>IF(ISNA(VLOOKUP(G496,'Drop down lists'!A:A,1,FALSE)),1,0)</f>
        <v>0</v>
      </c>
      <c r="T496" s="382">
        <f>IF(OR(I496='Drop down lists'!$H$12,I496='Drop down lists'!$H$13,I496='Drop down lists'!$H$14,I496='Drop down lists'!$H$15),0,1)</f>
        <v>0</v>
      </c>
    </row>
    <row r="497" spans="1:20" ht="19.75" customHeight="1">
      <c r="A497" s="14"/>
      <c r="B497" s="14"/>
      <c r="C497" s="14"/>
      <c r="D497" s="14"/>
      <c r="E497" s="16" t="s">
        <v>2289</v>
      </c>
      <c r="F497" s="16" t="s">
        <v>2289</v>
      </c>
      <c r="G497" s="16" t="s">
        <v>4506</v>
      </c>
      <c r="H497" s="14"/>
      <c r="I497" s="16" t="s">
        <v>2289</v>
      </c>
      <c r="J497" s="208"/>
      <c r="K497" s="17"/>
      <c r="P497" s="382">
        <f t="shared" si="7"/>
        <v>0</v>
      </c>
      <c r="Q497" s="382">
        <f>IF(OR(E497='Drop down lists'!$D$3,E497='Drop down lists'!$D$4,E497='Drop down lists'!$D$5,E497='Drop down lists'!$D$6,E497='Drop down lists'!$D$6,E497='Drop down lists'!$D$7,E497='Drop down lists'!$D$8,E497='Drop down lists'!$D$9),0,1)</f>
        <v>0</v>
      </c>
      <c r="R497" s="382">
        <f>IF(OR(F497='Drop down lists'!$D$12,F497='Drop down lists'!$D$13,F497='Drop down lists'!$D$14,F497='Drop down lists'!$D$15,F497='Drop down lists'!$D$16,F497='Drop down lists'!$D$17,F497='Drop down lists'!$D$18,F497='Drop down lists'!$D$19,F497='Drop down lists'!$D$20,F497='Drop down lists'!$D$21,F497='Drop down lists'!$D$22,F497='Drop down lists'!$D$23),0,1)</f>
        <v>0</v>
      </c>
      <c r="S497" s="382">
        <f>IF(ISNA(VLOOKUP(G497,'Drop down lists'!A:A,1,FALSE)),1,0)</f>
        <v>0</v>
      </c>
      <c r="T497" s="382">
        <f>IF(OR(I497='Drop down lists'!$H$12,I497='Drop down lists'!$H$13,I497='Drop down lists'!$H$14,I497='Drop down lists'!$H$15),0,1)</f>
        <v>0</v>
      </c>
    </row>
    <row r="498" spans="1:20" ht="19.75" customHeight="1">
      <c r="A498" s="14"/>
      <c r="B498" s="14"/>
      <c r="C498" s="14"/>
      <c r="D498" s="14"/>
      <c r="E498" s="16" t="s">
        <v>2289</v>
      </c>
      <c r="F498" s="16" t="s">
        <v>2289</v>
      </c>
      <c r="G498" s="16" t="s">
        <v>4506</v>
      </c>
      <c r="H498" s="14"/>
      <c r="I498" s="16" t="s">
        <v>2289</v>
      </c>
      <c r="J498" s="208"/>
      <c r="K498" s="17"/>
      <c r="P498" s="382">
        <f t="shared" si="7"/>
        <v>0</v>
      </c>
      <c r="Q498" s="382">
        <f>IF(OR(E498='Drop down lists'!$D$3,E498='Drop down lists'!$D$4,E498='Drop down lists'!$D$5,E498='Drop down lists'!$D$6,E498='Drop down lists'!$D$6,E498='Drop down lists'!$D$7,E498='Drop down lists'!$D$8,E498='Drop down lists'!$D$9),0,1)</f>
        <v>0</v>
      </c>
      <c r="R498" s="382">
        <f>IF(OR(F498='Drop down lists'!$D$12,F498='Drop down lists'!$D$13,F498='Drop down lists'!$D$14,F498='Drop down lists'!$D$15,F498='Drop down lists'!$D$16,F498='Drop down lists'!$D$17,F498='Drop down lists'!$D$18,F498='Drop down lists'!$D$19,F498='Drop down lists'!$D$20,F498='Drop down lists'!$D$21,F498='Drop down lists'!$D$22,F498='Drop down lists'!$D$23),0,1)</f>
        <v>0</v>
      </c>
      <c r="S498" s="382">
        <f>IF(ISNA(VLOOKUP(G498,'Drop down lists'!A:A,1,FALSE)),1,0)</f>
        <v>0</v>
      </c>
      <c r="T498" s="382">
        <f>IF(OR(I498='Drop down lists'!$H$12,I498='Drop down lists'!$H$13,I498='Drop down lists'!$H$14,I498='Drop down lists'!$H$15),0,1)</f>
        <v>0</v>
      </c>
    </row>
    <row r="499" spans="1:20" ht="19.75" customHeight="1">
      <c r="A499" s="14"/>
      <c r="B499" s="14"/>
      <c r="C499" s="14"/>
      <c r="D499" s="14"/>
      <c r="E499" s="16" t="s">
        <v>2289</v>
      </c>
      <c r="F499" s="16" t="s">
        <v>2289</v>
      </c>
      <c r="G499" s="16" t="s">
        <v>4506</v>
      </c>
      <c r="H499" s="14"/>
      <c r="I499" s="16" t="s">
        <v>2289</v>
      </c>
      <c r="J499" s="208"/>
      <c r="K499" s="17"/>
      <c r="P499" s="382">
        <f t="shared" si="7"/>
        <v>0</v>
      </c>
      <c r="Q499" s="382">
        <f>IF(OR(E499='Drop down lists'!$D$3,E499='Drop down lists'!$D$4,E499='Drop down lists'!$D$5,E499='Drop down lists'!$D$6,E499='Drop down lists'!$D$6,E499='Drop down lists'!$D$7,E499='Drop down lists'!$D$8,E499='Drop down lists'!$D$9),0,1)</f>
        <v>0</v>
      </c>
      <c r="R499" s="382">
        <f>IF(OR(F499='Drop down lists'!$D$12,F499='Drop down lists'!$D$13,F499='Drop down lists'!$D$14,F499='Drop down lists'!$D$15,F499='Drop down lists'!$D$16,F499='Drop down lists'!$D$17,F499='Drop down lists'!$D$18,F499='Drop down lists'!$D$19,F499='Drop down lists'!$D$20,F499='Drop down lists'!$D$21,F499='Drop down lists'!$D$22,F499='Drop down lists'!$D$23),0,1)</f>
        <v>0</v>
      </c>
      <c r="S499" s="382">
        <f>IF(ISNA(VLOOKUP(G499,'Drop down lists'!A:A,1,FALSE)),1,0)</f>
        <v>0</v>
      </c>
      <c r="T499" s="382">
        <f>IF(OR(I499='Drop down lists'!$H$12,I499='Drop down lists'!$H$13,I499='Drop down lists'!$H$14,I499='Drop down lists'!$H$15),0,1)</f>
        <v>0</v>
      </c>
    </row>
    <row r="500" spans="1:20" ht="19.75" customHeight="1">
      <c r="A500" s="14"/>
      <c r="B500" s="14"/>
      <c r="C500" s="14"/>
      <c r="D500" s="14"/>
      <c r="E500" s="16" t="s">
        <v>2289</v>
      </c>
      <c r="F500" s="16" t="s">
        <v>2289</v>
      </c>
      <c r="G500" s="16" t="s">
        <v>4506</v>
      </c>
      <c r="H500" s="14"/>
      <c r="I500" s="16" t="s">
        <v>2289</v>
      </c>
      <c r="J500" s="208"/>
      <c r="K500" s="17"/>
      <c r="P500" s="382">
        <f t="shared" si="7"/>
        <v>0</v>
      </c>
      <c r="Q500" s="382">
        <f>IF(OR(E500='Drop down lists'!$D$3,E500='Drop down lists'!$D$4,E500='Drop down lists'!$D$5,E500='Drop down lists'!$D$6,E500='Drop down lists'!$D$6,E500='Drop down lists'!$D$7,E500='Drop down lists'!$D$8,E500='Drop down lists'!$D$9),0,1)</f>
        <v>0</v>
      </c>
      <c r="R500" s="382">
        <f>IF(OR(F500='Drop down lists'!$D$12,F500='Drop down lists'!$D$13,F500='Drop down lists'!$D$14,F500='Drop down lists'!$D$15,F500='Drop down lists'!$D$16,F500='Drop down lists'!$D$17,F500='Drop down lists'!$D$18,F500='Drop down lists'!$D$19,F500='Drop down lists'!$D$20,F500='Drop down lists'!$D$21,F500='Drop down lists'!$D$22,F500='Drop down lists'!$D$23),0,1)</f>
        <v>0</v>
      </c>
      <c r="S500" s="382">
        <f>IF(ISNA(VLOOKUP(G500,'Drop down lists'!A:A,1,FALSE)),1,0)</f>
        <v>0</v>
      </c>
      <c r="T500" s="382">
        <f>IF(OR(I500='Drop down lists'!$H$12,I500='Drop down lists'!$H$13,I500='Drop down lists'!$H$14,I500='Drop down lists'!$H$15),0,1)</f>
        <v>0</v>
      </c>
    </row>
    <row r="501" spans="1:20" ht="19.75" customHeight="1">
      <c r="A501" s="14"/>
      <c r="B501" s="14"/>
      <c r="C501" s="14"/>
      <c r="D501" s="14"/>
      <c r="E501" s="16" t="s">
        <v>2289</v>
      </c>
      <c r="F501" s="16" t="s">
        <v>2289</v>
      </c>
      <c r="G501" s="16" t="s">
        <v>4506</v>
      </c>
      <c r="H501" s="14"/>
      <c r="I501" s="16" t="s">
        <v>2289</v>
      </c>
      <c r="J501" s="208"/>
      <c r="K501" s="17"/>
      <c r="P501" s="382">
        <f t="shared" si="7"/>
        <v>0</v>
      </c>
      <c r="Q501" s="382">
        <f>IF(OR(E501='Drop down lists'!$D$3,E501='Drop down lists'!$D$4,E501='Drop down lists'!$D$5,E501='Drop down lists'!$D$6,E501='Drop down lists'!$D$6,E501='Drop down lists'!$D$7,E501='Drop down lists'!$D$8,E501='Drop down lists'!$D$9),0,1)</f>
        <v>0</v>
      </c>
      <c r="R501" s="382">
        <f>IF(OR(F501='Drop down lists'!$D$12,F501='Drop down lists'!$D$13,F501='Drop down lists'!$D$14,F501='Drop down lists'!$D$15,F501='Drop down lists'!$D$16,F501='Drop down lists'!$D$17,F501='Drop down lists'!$D$18,F501='Drop down lists'!$D$19,F501='Drop down lists'!$D$20,F501='Drop down lists'!$D$21,F501='Drop down lists'!$D$22,F501='Drop down lists'!$D$23),0,1)</f>
        <v>0</v>
      </c>
      <c r="S501" s="382">
        <f>IF(ISNA(VLOOKUP(G501,'Drop down lists'!A:A,1,FALSE)),1,0)</f>
        <v>0</v>
      </c>
      <c r="T501" s="382">
        <f>IF(OR(I501='Drop down lists'!$H$12,I501='Drop down lists'!$H$13,I501='Drop down lists'!$H$14,I501='Drop down lists'!$H$15),0,1)</f>
        <v>0</v>
      </c>
    </row>
    <row r="502" spans="1:20" ht="19.75" customHeight="1">
      <c r="A502" s="14"/>
      <c r="B502" s="14"/>
      <c r="C502" s="14"/>
      <c r="D502" s="14"/>
      <c r="E502" s="16" t="s">
        <v>2289</v>
      </c>
      <c r="F502" s="16" t="s">
        <v>2289</v>
      </c>
      <c r="G502" s="16" t="s">
        <v>4506</v>
      </c>
      <c r="H502" s="14"/>
      <c r="I502" s="16" t="s">
        <v>2289</v>
      </c>
      <c r="J502" s="208"/>
      <c r="K502" s="17"/>
      <c r="P502" s="382">
        <f t="shared" si="7"/>
        <v>0</v>
      </c>
      <c r="Q502" s="382">
        <f>IF(OR(E502='Drop down lists'!$D$3,E502='Drop down lists'!$D$4,E502='Drop down lists'!$D$5,E502='Drop down lists'!$D$6,E502='Drop down lists'!$D$6,E502='Drop down lists'!$D$7,E502='Drop down lists'!$D$8,E502='Drop down lists'!$D$9),0,1)</f>
        <v>0</v>
      </c>
      <c r="R502" s="382">
        <f>IF(OR(F502='Drop down lists'!$D$12,F502='Drop down lists'!$D$13,F502='Drop down lists'!$D$14,F502='Drop down lists'!$D$15,F502='Drop down lists'!$D$16,F502='Drop down lists'!$D$17,F502='Drop down lists'!$D$18,F502='Drop down lists'!$D$19,F502='Drop down lists'!$D$20,F502='Drop down lists'!$D$21,F502='Drop down lists'!$D$22,F502='Drop down lists'!$D$23),0,1)</f>
        <v>0</v>
      </c>
      <c r="S502" s="382">
        <f>IF(ISNA(VLOOKUP(G502,'Drop down lists'!A:A,1,FALSE)),1,0)</f>
        <v>0</v>
      </c>
      <c r="T502" s="382">
        <f>IF(OR(I502='Drop down lists'!$H$12,I502='Drop down lists'!$H$13,I502='Drop down lists'!$H$14,I502='Drop down lists'!$H$15),0,1)</f>
        <v>0</v>
      </c>
    </row>
    <row r="503" spans="1:20" ht="19.75" customHeight="1">
      <c r="A503" s="14"/>
      <c r="B503" s="14"/>
      <c r="C503" s="14"/>
      <c r="D503" s="14"/>
      <c r="E503" s="16" t="s">
        <v>2289</v>
      </c>
      <c r="F503" s="16" t="s">
        <v>2289</v>
      </c>
      <c r="G503" s="16" t="s">
        <v>4506</v>
      </c>
      <c r="H503" s="14"/>
      <c r="I503" s="16" t="s">
        <v>2289</v>
      </c>
      <c r="J503" s="208"/>
      <c r="K503" s="17"/>
      <c r="P503" s="382">
        <f t="shared" si="7"/>
        <v>0</v>
      </c>
      <c r="Q503" s="382">
        <f>IF(OR(E503='Drop down lists'!$D$3,E503='Drop down lists'!$D$4,E503='Drop down lists'!$D$5,E503='Drop down lists'!$D$6,E503='Drop down lists'!$D$6,E503='Drop down lists'!$D$7,E503='Drop down lists'!$D$8,E503='Drop down lists'!$D$9),0,1)</f>
        <v>0</v>
      </c>
      <c r="R503" s="382">
        <f>IF(OR(F503='Drop down lists'!$D$12,F503='Drop down lists'!$D$13,F503='Drop down lists'!$D$14,F503='Drop down lists'!$D$15,F503='Drop down lists'!$D$16,F503='Drop down lists'!$D$17,F503='Drop down lists'!$D$18,F503='Drop down lists'!$D$19,F503='Drop down lists'!$D$20,F503='Drop down lists'!$D$21,F503='Drop down lists'!$D$22,F503='Drop down lists'!$D$23),0,1)</f>
        <v>0</v>
      </c>
      <c r="S503" s="382">
        <f>IF(ISNA(VLOOKUP(G503,'Drop down lists'!A:A,1,FALSE)),1,0)</f>
        <v>0</v>
      </c>
      <c r="T503" s="382">
        <f>IF(OR(I503='Drop down lists'!$H$12,I503='Drop down lists'!$H$13,I503='Drop down lists'!$H$14,I503='Drop down lists'!$H$15),0,1)</f>
        <v>0</v>
      </c>
    </row>
    <row r="504" spans="1:20" ht="19.75" customHeight="1">
      <c r="A504" s="14"/>
      <c r="B504" s="14"/>
      <c r="C504" s="14"/>
      <c r="D504" s="14"/>
      <c r="E504" s="16" t="s">
        <v>2289</v>
      </c>
      <c r="F504" s="16" t="s">
        <v>2289</v>
      </c>
      <c r="G504" s="16" t="s">
        <v>4506</v>
      </c>
      <c r="H504" s="14"/>
      <c r="I504" s="16" t="s">
        <v>2289</v>
      </c>
      <c r="J504" s="208"/>
      <c r="K504" s="17"/>
      <c r="P504" s="382">
        <f t="shared" si="7"/>
        <v>0</v>
      </c>
      <c r="Q504" s="382">
        <f>IF(OR(E504='Drop down lists'!$D$3,E504='Drop down lists'!$D$4,E504='Drop down lists'!$D$5,E504='Drop down lists'!$D$6,E504='Drop down lists'!$D$6,E504='Drop down lists'!$D$7,E504='Drop down lists'!$D$8,E504='Drop down lists'!$D$9),0,1)</f>
        <v>0</v>
      </c>
      <c r="R504" s="382">
        <f>IF(OR(F504='Drop down lists'!$D$12,F504='Drop down lists'!$D$13,F504='Drop down lists'!$D$14,F504='Drop down lists'!$D$15,F504='Drop down lists'!$D$16,F504='Drop down lists'!$D$17,F504='Drop down lists'!$D$18,F504='Drop down lists'!$D$19,F504='Drop down lists'!$D$20,F504='Drop down lists'!$D$21,F504='Drop down lists'!$D$22,F504='Drop down lists'!$D$23),0,1)</f>
        <v>0</v>
      </c>
      <c r="S504" s="382">
        <f>IF(ISNA(VLOOKUP(G504,'Drop down lists'!A:A,1,FALSE)),1,0)</f>
        <v>0</v>
      </c>
      <c r="T504" s="382">
        <f>IF(OR(I504='Drop down lists'!$H$12,I504='Drop down lists'!$H$13,I504='Drop down lists'!$H$14,I504='Drop down lists'!$H$15),0,1)</f>
        <v>0</v>
      </c>
    </row>
    <row r="505" spans="1:20" ht="19.75" customHeight="1">
      <c r="A505" s="14"/>
      <c r="B505" s="14"/>
      <c r="C505" s="14"/>
      <c r="D505" s="14"/>
      <c r="E505" s="16" t="s">
        <v>2289</v>
      </c>
      <c r="F505" s="16" t="s">
        <v>2289</v>
      </c>
      <c r="G505" s="16" t="s">
        <v>4506</v>
      </c>
      <c r="H505" s="14"/>
      <c r="I505" s="16" t="s">
        <v>2289</v>
      </c>
      <c r="J505" s="208"/>
      <c r="K505" s="17"/>
      <c r="P505" s="382">
        <f t="shared" si="7"/>
        <v>0</v>
      </c>
      <c r="Q505" s="382">
        <f>IF(OR(E505='Drop down lists'!$D$3,E505='Drop down lists'!$D$4,E505='Drop down lists'!$D$5,E505='Drop down lists'!$D$6,E505='Drop down lists'!$D$6,E505='Drop down lists'!$D$7,E505='Drop down lists'!$D$8,E505='Drop down lists'!$D$9),0,1)</f>
        <v>0</v>
      </c>
      <c r="R505" s="382">
        <f>IF(OR(F505='Drop down lists'!$D$12,F505='Drop down lists'!$D$13,F505='Drop down lists'!$D$14,F505='Drop down lists'!$D$15,F505='Drop down lists'!$D$16,F505='Drop down lists'!$D$17,F505='Drop down lists'!$D$18,F505='Drop down lists'!$D$19,F505='Drop down lists'!$D$20,F505='Drop down lists'!$D$21,F505='Drop down lists'!$D$22,F505='Drop down lists'!$D$23),0,1)</f>
        <v>0</v>
      </c>
      <c r="S505" s="382">
        <f>IF(ISNA(VLOOKUP(G505,'Drop down lists'!A:A,1,FALSE)),1,0)</f>
        <v>0</v>
      </c>
      <c r="T505" s="382">
        <f>IF(OR(I505='Drop down lists'!$H$12,I505='Drop down lists'!$H$13,I505='Drop down lists'!$H$14,I505='Drop down lists'!$H$15),0,1)</f>
        <v>0</v>
      </c>
    </row>
    <row r="506" spans="1:20" ht="19.75" customHeight="1">
      <c r="A506" s="14"/>
      <c r="B506" s="14"/>
      <c r="C506" s="14"/>
      <c r="D506" s="14"/>
      <c r="E506" s="16" t="s">
        <v>2289</v>
      </c>
      <c r="F506" s="16" t="s">
        <v>2289</v>
      </c>
      <c r="G506" s="16" t="s">
        <v>4506</v>
      </c>
      <c r="H506" s="14"/>
      <c r="I506" s="16" t="s">
        <v>2289</v>
      </c>
      <c r="J506" s="208"/>
      <c r="K506" s="17"/>
      <c r="P506" s="382">
        <f t="shared" si="7"/>
        <v>0</v>
      </c>
      <c r="Q506" s="382">
        <f>IF(OR(E506='Drop down lists'!$D$3,E506='Drop down lists'!$D$4,E506='Drop down lists'!$D$5,E506='Drop down lists'!$D$6,E506='Drop down lists'!$D$6,E506='Drop down lists'!$D$7,E506='Drop down lists'!$D$8,E506='Drop down lists'!$D$9),0,1)</f>
        <v>0</v>
      </c>
      <c r="R506" s="382">
        <f>IF(OR(F506='Drop down lists'!$D$12,F506='Drop down lists'!$D$13,F506='Drop down lists'!$D$14,F506='Drop down lists'!$D$15,F506='Drop down lists'!$D$16,F506='Drop down lists'!$D$17,F506='Drop down lists'!$D$18,F506='Drop down lists'!$D$19,F506='Drop down lists'!$D$20,F506='Drop down lists'!$D$21,F506='Drop down lists'!$D$22,F506='Drop down lists'!$D$23),0,1)</f>
        <v>0</v>
      </c>
      <c r="S506" s="382">
        <f>IF(ISNA(VLOOKUP(G506,'Drop down lists'!A:A,1,FALSE)),1,0)</f>
        <v>0</v>
      </c>
      <c r="T506" s="382">
        <f>IF(OR(I506='Drop down lists'!$H$12,I506='Drop down lists'!$H$13,I506='Drop down lists'!$H$14,I506='Drop down lists'!$H$15),0,1)</f>
        <v>0</v>
      </c>
    </row>
    <row r="507" spans="1:20" ht="19.75" customHeight="1">
      <c r="A507" s="14"/>
      <c r="B507" s="14"/>
      <c r="C507" s="14"/>
      <c r="D507" s="14"/>
      <c r="E507" s="16" t="s">
        <v>2289</v>
      </c>
      <c r="F507" s="16" t="s">
        <v>2289</v>
      </c>
      <c r="G507" s="16" t="s">
        <v>4506</v>
      </c>
      <c r="H507" s="14"/>
      <c r="I507" s="16" t="s">
        <v>2289</v>
      </c>
      <c r="J507" s="208"/>
      <c r="K507" s="17"/>
      <c r="P507" s="382">
        <f t="shared" si="7"/>
        <v>0</v>
      </c>
      <c r="Q507" s="382">
        <f>IF(OR(E507='Drop down lists'!$D$3,E507='Drop down lists'!$D$4,E507='Drop down lists'!$D$5,E507='Drop down lists'!$D$6,E507='Drop down lists'!$D$6,E507='Drop down lists'!$D$7,E507='Drop down lists'!$D$8,E507='Drop down lists'!$D$9),0,1)</f>
        <v>0</v>
      </c>
      <c r="R507" s="382">
        <f>IF(OR(F507='Drop down lists'!$D$12,F507='Drop down lists'!$D$13,F507='Drop down lists'!$D$14,F507='Drop down lists'!$D$15,F507='Drop down lists'!$D$16,F507='Drop down lists'!$D$17,F507='Drop down lists'!$D$18,F507='Drop down lists'!$D$19,F507='Drop down lists'!$D$20,F507='Drop down lists'!$D$21,F507='Drop down lists'!$D$22,F507='Drop down lists'!$D$23),0,1)</f>
        <v>0</v>
      </c>
      <c r="S507" s="382">
        <f>IF(ISNA(VLOOKUP(G507,'Drop down lists'!A:A,1,FALSE)),1,0)</f>
        <v>0</v>
      </c>
      <c r="T507" s="382">
        <f>IF(OR(I507='Drop down lists'!$H$12,I507='Drop down lists'!$H$13,I507='Drop down lists'!$H$14,I507='Drop down lists'!$H$15),0,1)</f>
        <v>0</v>
      </c>
    </row>
    <row r="508" spans="1:20" ht="19.75" customHeight="1">
      <c r="A508" s="14"/>
      <c r="B508" s="14"/>
      <c r="C508" s="14"/>
      <c r="D508" s="14"/>
      <c r="E508" s="16" t="s">
        <v>2289</v>
      </c>
      <c r="F508" s="16" t="s">
        <v>2289</v>
      </c>
      <c r="G508" s="16" t="s">
        <v>4506</v>
      </c>
      <c r="H508" s="14"/>
      <c r="I508" s="16" t="s">
        <v>2289</v>
      </c>
      <c r="J508" s="208"/>
      <c r="K508" s="17"/>
      <c r="P508" s="382">
        <f t="shared" si="7"/>
        <v>0</v>
      </c>
      <c r="Q508" s="382">
        <f>IF(OR(E508='Drop down lists'!$D$3,E508='Drop down lists'!$D$4,E508='Drop down lists'!$D$5,E508='Drop down lists'!$D$6,E508='Drop down lists'!$D$6,E508='Drop down lists'!$D$7,E508='Drop down lists'!$D$8,E508='Drop down lists'!$D$9),0,1)</f>
        <v>0</v>
      </c>
      <c r="R508" s="382">
        <f>IF(OR(F508='Drop down lists'!$D$12,F508='Drop down lists'!$D$13,F508='Drop down lists'!$D$14,F508='Drop down lists'!$D$15,F508='Drop down lists'!$D$16,F508='Drop down lists'!$D$17,F508='Drop down lists'!$D$18,F508='Drop down lists'!$D$19,F508='Drop down lists'!$D$20,F508='Drop down lists'!$D$21,F508='Drop down lists'!$D$22,F508='Drop down lists'!$D$23),0,1)</f>
        <v>0</v>
      </c>
      <c r="S508" s="382">
        <f>IF(ISNA(VLOOKUP(G508,'Drop down lists'!A:A,1,FALSE)),1,0)</f>
        <v>0</v>
      </c>
      <c r="T508" s="382">
        <f>IF(OR(I508='Drop down lists'!$H$12,I508='Drop down lists'!$H$13,I508='Drop down lists'!$H$14,I508='Drop down lists'!$H$15),0,1)</f>
        <v>0</v>
      </c>
    </row>
    <row r="509" spans="1:20" ht="19.75" customHeight="1">
      <c r="A509" s="14"/>
      <c r="B509" s="14"/>
      <c r="C509" s="14"/>
      <c r="D509" s="14"/>
      <c r="E509" s="16" t="s">
        <v>2289</v>
      </c>
      <c r="F509" s="16" t="s">
        <v>2289</v>
      </c>
      <c r="G509" s="16" t="s">
        <v>4506</v>
      </c>
      <c r="H509" s="14"/>
      <c r="I509" s="16" t="s">
        <v>2289</v>
      </c>
      <c r="J509" s="208"/>
      <c r="K509" s="17"/>
      <c r="P509" s="382">
        <f t="shared" si="7"/>
        <v>0</v>
      </c>
      <c r="Q509" s="382">
        <f>IF(OR(E509='Drop down lists'!$D$3,E509='Drop down lists'!$D$4,E509='Drop down lists'!$D$5,E509='Drop down lists'!$D$6,E509='Drop down lists'!$D$6,E509='Drop down lists'!$D$7,E509='Drop down lists'!$D$8,E509='Drop down lists'!$D$9),0,1)</f>
        <v>0</v>
      </c>
      <c r="R509" s="382">
        <f>IF(OR(F509='Drop down lists'!$D$12,F509='Drop down lists'!$D$13,F509='Drop down lists'!$D$14,F509='Drop down lists'!$D$15,F509='Drop down lists'!$D$16,F509='Drop down lists'!$D$17,F509='Drop down lists'!$D$18,F509='Drop down lists'!$D$19,F509='Drop down lists'!$D$20,F509='Drop down lists'!$D$21,F509='Drop down lists'!$D$22,F509='Drop down lists'!$D$23),0,1)</f>
        <v>0</v>
      </c>
      <c r="S509" s="382">
        <f>IF(ISNA(VLOOKUP(G509,'Drop down lists'!A:A,1,FALSE)),1,0)</f>
        <v>0</v>
      </c>
      <c r="T509" s="382">
        <f>IF(OR(I509='Drop down lists'!$H$12,I509='Drop down lists'!$H$13,I509='Drop down lists'!$H$14,I509='Drop down lists'!$H$15),0,1)</f>
        <v>0</v>
      </c>
    </row>
    <row r="510" spans="1:20" ht="19.75" customHeight="1">
      <c r="A510" s="14"/>
      <c r="B510" s="14"/>
      <c r="C510" s="14"/>
      <c r="D510" s="14"/>
      <c r="E510" s="16" t="s">
        <v>2289</v>
      </c>
      <c r="F510" s="16" t="s">
        <v>2289</v>
      </c>
      <c r="G510" s="16" t="s">
        <v>4506</v>
      </c>
      <c r="H510" s="14"/>
      <c r="I510" s="16" t="s">
        <v>2289</v>
      </c>
      <c r="J510" s="208"/>
      <c r="K510" s="17"/>
      <c r="P510" s="382">
        <f t="shared" si="7"/>
        <v>0</v>
      </c>
      <c r="Q510" s="382">
        <f>IF(OR(E510='Drop down lists'!$D$3,E510='Drop down lists'!$D$4,E510='Drop down lists'!$D$5,E510='Drop down lists'!$D$6,E510='Drop down lists'!$D$6,E510='Drop down lists'!$D$7,E510='Drop down lists'!$D$8,E510='Drop down lists'!$D$9),0,1)</f>
        <v>0</v>
      </c>
      <c r="R510" s="382">
        <f>IF(OR(F510='Drop down lists'!$D$12,F510='Drop down lists'!$D$13,F510='Drop down lists'!$D$14,F510='Drop down lists'!$D$15,F510='Drop down lists'!$D$16,F510='Drop down lists'!$D$17,F510='Drop down lists'!$D$18,F510='Drop down lists'!$D$19,F510='Drop down lists'!$D$20,F510='Drop down lists'!$D$21,F510='Drop down lists'!$D$22,F510='Drop down lists'!$D$23),0,1)</f>
        <v>0</v>
      </c>
      <c r="S510" s="382">
        <f>IF(ISNA(VLOOKUP(G510,'Drop down lists'!A:A,1,FALSE)),1,0)</f>
        <v>0</v>
      </c>
      <c r="T510" s="382">
        <f>IF(OR(I510='Drop down lists'!$H$12,I510='Drop down lists'!$H$13,I510='Drop down lists'!$H$14,I510='Drop down lists'!$H$15),0,1)</f>
        <v>0</v>
      </c>
    </row>
    <row r="511" spans="1:20" ht="19.75" customHeight="1">
      <c r="A511" s="14"/>
      <c r="B511" s="14"/>
      <c r="C511" s="14"/>
      <c r="D511" s="14"/>
      <c r="E511" s="16" t="s">
        <v>2289</v>
      </c>
      <c r="F511" s="16" t="s">
        <v>2289</v>
      </c>
      <c r="G511" s="16" t="s">
        <v>4506</v>
      </c>
      <c r="H511" s="14"/>
      <c r="I511" s="16" t="s">
        <v>2289</v>
      </c>
      <c r="J511" s="208"/>
      <c r="K511" s="17"/>
      <c r="P511" s="382">
        <f t="shared" si="7"/>
        <v>0</v>
      </c>
      <c r="Q511" s="382">
        <f>IF(OR(E511='Drop down lists'!$D$3,E511='Drop down lists'!$D$4,E511='Drop down lists'!$D$5,E511='Drop down lists'!$D$6,E511='Drop down lists'!$D$6,E511='Drop down lists'!$D$7,E511='Drop down lists'!$D$8,E511='Drop down lists'!$D$9),0,1)</f>
        <v>0</v>
      </c>
      <c r="R511" s="382">
        <f>IF(OR(F511='Drop down lists'!$D$12,F511='Drop down lists'!$D$13,F511='Drop down lists'!$D$14,F511='Drop down lists'!$D$15,F511='Drop down lists'!$D$16,F511='Drop down lists'!$D$17,F511='Drop down lists'!$D$18,F511='Drop down lists'!$D$19,F511='Drop down lists'!$D$20,F511='Drop down lists'!$D$21,F511='Drop down lists'!$D$22,F511='Drop down lists'!$D$23),0,1)</f>
        <v>0</v>
      </c>
      <c r="S511" s="382">
        <f>IF(ISNA(VLOOKUP(G511,'Drop down lists'!A:A,1,FALSE)),1,0)</f>
        <v>0</v>
      </c>
      <c r="T511" s="382">
        <f>IF(OR(I511='Drop down lists'!$H$12,I511='Drop down lists'!$H$13,I511='Drop down lists'!$H$14,I511='Drop down lists'!$H$15),0,1)</f>
        <v>0</v>
      </c>
    </row>
  </sheetData>
  <sheetProtection algorithmName="SHA-512" hashValue="CnIEhZnW6wvcSgs+CLQCg9op293pcoOj0Ed3n7g0CZ2iaQDMrl5l5IWqfIbSfFaimdis9MBIgbON58MhGR4LRQ==" saltValue="WRWqeLAcHGdHb1x3wrEXIA==" spinCount="100000" sheet="1" formatColumns="0" formatRows="0"/>
  <mergeCells count="11">
    <mergeCell ref="M16:N16"/>
    <mergeCell ref="A5:I5"/>
    <mergeCell ref="A9:I9"/>
    <mergeCell ref="A7:I7"/>
    <mergeCell ref="A8:I8"/>
    <mergeCell ref="A6:I6"/>
    <mergeCell ref="P4:T4"/>
    <mergeCell ref="A2:I2"/>
    <mergeCell ref="A4:I4"/>
    <mergeCell ref="A3:I3"/>
    <mergeCell ref="A1:D1"/>
  </mergeCells>
  <dataValidations count="4">
    <dataValidation type="list" allowBlank="1" showInputMessage="1" showErrorMessage="1" sqref="N14" xr:uid="{00000000-0002-0000-1200-000000000000}">
      <formula1>"YES,NO"</formula1>
    </dataValidation>
    <dataValidation type="list" allowBlank="1" showInputMessage="1" showErrorMessage="1" sqref="E12:E511" xr:uid="{00000000-0002-0000-1200-000001000000}">
      <formula1>"Please select, Open-Ended Investment Company (OEIC), unit trust, investment trust, unit-linked insurance fund, Exchange Traded Fund (ETF), other"</formula1>
    </dataValidation>
    <dataValidation type="list" allowBlank="1" showInputMessage="1" showErrorMessage="1" sqref="F12:F511" xr:uid="{00000000-0002-0000-1200-000002000000}">
      <formula1>"Please select, equity, fixed interest, property, mixed asset, hedge, private equity, money market, structured product, with profits, commodity/energy, other"</formula1>
    </dataValidation>
    <dataValidation type="list" allowBlank="1" showInputMessage="1" showErrorMessage="1" sqref="I12:I511" xr:uid="{00000000-0002-0000-1200-000003000000}">
      <formula1>"Please select, ISIN,SEDOL,Citicode"</formula1>
    </dataValidation>
  </dataValidations>
  <hyperlinks>
    <hyperlink ref="M16" location="'Intro &amp; Contents'!A1" display="Sections" xr:uid="{00000000-0004-0000-1200-000000000000}"/>
    <hyperlink ref="M15" location="'16. Gilts'!A1" display="Next section: Gilts" xr:uid="{00000000-0004-0000-1200-000001000000}"/>
    <hyperlink ref="M17" location="Review!A1" display="Review all section entries" xr:uid="{00000000-0004-0000-1200-000002000000}"/>
    <hyperlink ref="M16:N16" location="'Table of Contents'!A1" display="Table of Contents" xr:uid="{00000000-0004-0000-1200-000003000000}"/>
  </hyperlinks>
  <pageMargins left="0.7" right="0.7" top="0.75" bottom="0.75" header="0.3" footer="0.3"/>
  <pageSetup paperSize="8" scale="70"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2447754-A81C-4440-9CAA-308711F85D31}">
          <x14:formula1>
            <xm:f>'Drop down lists'!$A$2:$A$245</xm:f>
          </x14:formula1>
          <xm:sqref>G12:G511</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tabColor rgb="FF71DAFF"/>
  </sheetPr>
  <dimension ref="A1:M35"/>
  <sheetViews>
    <sheetView showGridLines="0" zoomScaleNormal="100" workbookViewId="0">
      <selection sqref="A1:B1"/>
    </sheetView>
  </sheetViews>
  <sheetFormatPr defaultColWidth="8.81640625" defaultRowHeight="25" customHeight="1"/>
  <cols>
    <col min="1" max="1" width="71.81640625" style="283" customWidth="1"/>
    <col min="2" max="5" width="14.453125" style="283" customWidth="1"/>
    <col min="6" max="6" width="33.81640625" style="283" customWidth="1"/>
    <col min="7" max="7" width="18.54296875" style="283" customWidth="1"/>
    <col min="8" max="8" width="50.54296875" style="283" customWidth="1"/>
    <col min="9" max="9" width="8.81640625" style="283" customWidth="1"/>
    <col min="10" max="12" width="8.81640625" style="283" hidden="1" customWidth="1"/>
    <col min="13" max="16384" width="8.81640625" style="283"/>
  </cols>
  <sheetData>
    <row r="1" spans="1:13" ht="25" customHeight="1">
      <c r="A1" s="456" t="str">
        <f>"16. UK Gilts (as at the end of "&amp;""&amp;'1. Reporting information'!B5&amp;" "&amp;'1. Reporting information'!C5&amp;")"</f>
        <v>16. UK Gilts (as at the end of Quarter 3 2021)</v>
      </c>
      <c r="B1" s="456"/>
      <c r="C1" s="37"/>
      <c r="D1" s="161"/>
      <c r="E1" s="161"/>
      <c r="F1" s="161"/>
      <c r="J1" s="410" t="s">
        <v>4552</v>
      </c>
      <c r="K1" s="410"/>
      <c r="L1" s="410"/>
    </row>
    <row r="2" spans="1:13" ht="25" customHeight="1">
      <c r="A2" s="146" t="s">
        <v>527</v>
      </c>
      <c r="B2" s="148"/>
      <c r="C2" s="148"/>
      <c r="D2" s="148"/>
      <c r="E2" s="148"/>
      <c r="F2" s="148"/>
    </row>
    <row r="3" spans="1:13" ht="90" customHeight="1">
      <c r="A3" s="69"/>
      <c r="B3" s="70" t="s">
        <v>0</v>
      </c>
      <c r="C3" s="70" t="s">
        <v>1</v>
      </c>
      <c r="D3" s="70" t="s">
        <v>17</v>
      </c>
      <c r="E3" s="71" t="s">
        <v>4</v>
      </c>
      <c r="F3" s="72" t="s">
        <v>48</v>
      </c>
      <c r="I3" s="55"/>
      <c r="J3" s="57" t="s">
        <v>459</v>
      </c>
      <c r="K3" s="57" t="s">
        <v>460</v>
      </c>
      <c r="L3" s="57" t="s">
        <v>4551</v>
      </c>
      <c r="M3" s="55"/>
    </row>
    <row r="4" spans="1:13" ht="25" customHeight="1">
      <c r="A4" s="69"/>
      <c r="B4" s="70" t="s">
        <v>322</v>
      </c>
      <c r="C4" s="70" t="s">
        <v>322</v>
      </c>
      <c r="D4" s="70" t="s">
        <v>322</v>
      </c>
      <c r="E4" s="70" t="s">
        <v>322</v>
      </c>
      <c r="F4" s="162"/>
      <c r="G4" s="163"/>
      <c r="H4" s="56" t="s">
        <v>11</v>
      </c>
      <c r="I4" s="55"/>
    </row>
    <row r="5" spans="1:13" ht="25" customHeight="1">
      <c r="A5" s="103" t="s">
        <v>450</v>
      </c>
      <c r="B5" s="81"/>
      <c r="C5" s="81"/>
      <c r="D5" s="81"/>
      <c r="E5" s="81"/>
      <c r="F5" s="41"/>
      <c r="H5" s="61" t="s">
        <v>12</v>
      </c>
    </row>
    <row r="6" spans="1:13" ht="25" customHeight="1">
      <c r="A6" s="261" t="s">
        <v>449</v>
      </c>
      <c r="B6" s="182"/>
      <c r="C6" s="182"/>
      <c r="D6" s="182"/>
      <c r="E6" s="181">
        <f>B6+C6+D6</f>
        <v>0</v>
      </c>
      <c r="F6" s="15"/>
      <c r="H6" s="62" t="s">
        <v>13</v>
      </c>
      <c r="J6" s="283">
        <f>IF(COUNTIF(B6:E6,"&lt;0")&gt;0,1,0)</f>
        <v>0</v>
      </c>
      <c r="K6" s="283">
        <f>IF(ISNUMBER(B6+C6+D6+E6),0,1)</f>
        <v>0</v>
      </c>
    </row>
    <row r="7" spans="1:13" ht="25" customHeight="1">
      <c r="A7" s="261" t="s">
        <v>451</v>
      </c>
      <c r="B7" s="182"/>
      <c r="C7" s="182"/>
      <c r="D7" s="182"/>
      <c r="E7" s="181">
        <f t="shared" ref="E7" si="0">B7+C7+D7</f>
        <v>0</v>
      </c>
      <c r="F7" s="15"/>
      <c r="J7" s="283">
        <f t="shared" ref="J7:J10" si="1">IF(COUNTIF(B7:E7,"&lt;0")&gt;0,1,0)</f>
        <v>0</v>
      </c>
      <c r="K7" s="283">
        <f t="shared" ref="K7:K13" si="2">IF(ISNUMBER(B7+C7+D7+E7),0,1)</f>
        <v>0</v>
      </c>
    </row>
    <row r="8" spans="1:13" ht="25" customHeight="1">
      <c r="A8" s="261" t="s">
        <v>452</v>
      </c>
      <c r="B8" s="182"/>
      <c r="C8" s="182"/>
      <c r="D8" s="182"/>
      <c r="E8" s="181">
        <f>B8+C8+D8</f>
        <v>0</v>
      </c>
      <c r="F8" s="15"/>
      <c r="J8" s="283">
        <f t="shared" si="1"/>
        <v>0</v>
      </c>
      <c r="K8" s="283">
        <f t="shared" si="2"/>
        <v>0</v>
      </c>
    </row>
    <row r="9" spans="1:13" ht="25" customHeight="1">
      <c r="A9" s="261" t="s">
        <v>454</v>
      </c>
      <c r="B9" s="182"/>
      <c r="C9" s="182"/>
      <c r="D9" s="182"/>
      <c r="E9" s="181">
        <f>B9+C9+D9</f>
        <v>0</v>
      </c>
      <c r="F9" s="15"/>
      <c r="J9" s="283">
        <f t="shared" si="1"/>
        <v>0</v>
      </c>
      <c r="K9" s="283">
        <f t="shared" si="2"/>
        <v>0</v>
      </c>
    </row>
    <row r="10" spans="1:13" ht="25" customHeight="1">
      <c r="A10" s="262" t="s">
        <v>455</v>
      </c>
      <c r="B10" s="181">
        <f>SUM(B6:B9)</f>
        <v>0</v>
      </c>
      <c r="C10" s="181">
        <f t="shared" ref="C10" si="3">SUM(C6:C9)</f>
        <v>0</v>
      </c>
      <c r="D10" s="181">
        <f>SUM(D6:D9)</f>
        <v>0</v>
      </c>
      <c r="E10" s="181">
        <f>B10+C10+D10</f>
        <v>0</v>
      </c>
      <c r="F10" s="15"/>
      <c r="J10" s="283">
        <f t="shared" si="1"/>
        <v>0</v>
      </c>
      <c r="K10" s="283">
        <f t="shared" si="2"/>
        <v>0</v>
      </c>
    </row>
    <row r="11" spans="1:13" ht="25" customHeight="1">
      <c r="A11" s="164" t="s">
        <v>453</v>
      </c>
      <c r="B11" s="182"/>
      <c r="C11" s="182"/>
      <c r="D11" s="182"/>
      <c r="E11" s="181">
        <f>B11+C11+D11</f>
        <v>0</v>
      </c>
      <c r="F11" s="15"/>
      <c r="G11" s="107"/>
      <c r="J11" s="283">
        <f>IF(COUNTIF(B11:E11,"&lt;0")&gt;0,1,0)</f>
        <v>0</v>
      </c>
      <c r="K11" s="283">
        <f t="shared" si="2"/>
        <v>0</v>
      </c>
    </row>
    <row r="12" spans="1:13" ht="25" customHeight="1">
      <c r="A12" s="103"/>
      <c r="B12" s="184"/>
      <c r="C12" s="184"/>
      <c r="D12" s="184"/>
      <c r="E12" s="184"/>
      <c r="F12" s="15"/>
      <c r="G12" s="107"/>
    </row>
    <row r="13" spans="1:13" ht="25" customHeight="1">
      <c r="A13" s="164" t="s">
        <v>4550</v>
      </c>
      <c r="B13" s="181">
        <f>B10+B11</f>
        <v>0</v>
      </c>
      <c r="C13" s="181">
        <f>C10+C11</f>
        <v>0</v>
      </c>
      <c r="D13" s="181">
        <f>D10+D11</f>
        <v>0</v>
      </c>
      <c r="E13" s="181">
        <f>B13+C13+D13</f>
        <v>0</v>
      </c>
      <c r="F13" s="15"/>
      <c r="G13" s="107"/>
      <c r="J13" s="283">
        <f>IF(COUNTIF(B13:E13,"&lt;0")&gt;0,1,0)</f>
        <v>0</v>
      </c>
      <c r="K13" s="283">
        <f t="shared" si="2"/>
        <v>0</v>
      </c>
      <c r="L13" s="283">
        <f>IF(E13&gt;'11. Assets'!E23,1,0)</f>
        <v>0</v>
      </c>
    </row>
    <row r="14" spans="1:13" s="38" customFormat="1" ht="25" customHeight="1">
      <c r="A14" s="165"/>
      <c r="B14" s="94"/>
      <c r="C14" s="94"/>
      <c r="D14" s="94"/>
      <c r="E14" s="94"/>
      <c r="F14" s="76"/>
      <c r="G14" s="166"/>
      <c r="H14" s="60"/>
      <c r="I14" s="60"/>
      <c r="J14" s="60"/>
      <c r="K14" s="60"/>
      <c r="L14" s="60"/>
    </row>
    <row r="15" spans="1:13" ht="25" customHeight="1">
      <c r="A15" s="87" t="s">
        <v>4501</v>
      </c>
      <c r="B15" s="21" t="s">
        <v>67</v>
      </c>
      <c r="C15" s="94"/>
      <c r="D15" s="94"/>
      <c r="E15" s="94"/>
      <c r="F15" s="76"/>
      <c r="G15" s="167"/>
      <c r="H15" s="60"/>
      <c r="I15" s="168"/>
      <c r="J15" s="168"/>
      <c r="K15" s="168"/>
      <c r="L15" s="168"/>
    </row>
    <row r="16" spans="1:13" ht="25" customHeight="1">
      <c r="A16" s="288"/>
      <c r="B16" s="344"/>
      <c r="C16" s="94"/>
      <c r="D16" s="94"/>
      <c r="E16" s="94"/>
      <c r="F16" s="76"/>
      <c r="G16" s="167"/>
      <c r="H16" s="60"/>
      <c r="I16" s="168"/>
      <c r="J16" s="168"/>
      <c r="K16" s="168"/>
      <c r="L16" s="168"/>
    </row>
    <row r="17" spans="1:12" ht="25" customHeight="1">
      <c r="A17" s="474" t="s">
        <v>470</v>
      </c>
      <c r="B17" s="474"/>
      <c r="C17" s="474"/>
      <c r="D17" s="474"/>
      <c r="E17" s="474"/>
      <c r="F17" s="474"/>
      <c r="G17" s="290"/>
      <c r="H17" s="60"/>
      <c r="I17" s="168"/>
      <c r="J17" s="168"/>
      <c r="K17" s="168"/>
      <c r="L17" s="168"/>
    </row>
    <row r="18" spans="1:12" ht="25" customHeight="1">
      <c r="A18" s="396" t="str">
        <f>IF(SUM(K6:K11)&gt;0,"Please make sure you've only entered numbers into the table","")</f>
        <v/>
      </c>
      <c r="B18" s="397"/>
      <c r="C18" s="397"/>
      <c r="D18" s="397"/>
      <c r="E18" s="397"/>
      <c r="F18" s="398"/>
      <c r="G18" s="167"/>
      <c r="H18" s="60"/>
      <c r="I18" s="168"/>
      <c r="J18" s="168"/>
      <c r="K18" s="168"/>
      <c r="L18" s="168"/>
    </row>
    <row r="19" spans="1:12" ht="25" customHeight="1">
      <c r="A19" s="475" t="str">
        <f>IF(SUM(J6:J11)&gt;0, "You have entered a negative figure – please ensure that you have followed our Guidance on negative figures (only permitted for short selling)","")</f>
        <v/>
      </c>
      <c r="B19" s="476"/>
      <c r="C19" s="476"/>
      <c r="D19" s="476"/>
      <c r="E19" s="476"/>
      <c r="F19" s="477"/>
      <c r="G19" s="167"/>
      <c r="H19" s="60"/>
      <c r="I19" s="168"/>
      <c r="J19" s="168"/>
      <c r="K19" s="168"/>
      <c r="L19" s="168"/>
    </row>
    <row r="20" spans="1:12" ht="25" customHeight="1">
      <c r="A20" s="402" t="str">
        <f>IF(L13&gt;0, "Please check that your total for Gilts is less than or equal to the value reported in spreadsheet 11. Assets (cell E23)","")</f>
        <v/>
      </c>
      <c r="B20" s="403"/>
      <c r="C20" s="403"/>
      <c r="D20" s="403"/>
      <c r="E20" s="403"/>
      <c r="F20" s="404"/>
      <c r="G20" s="167"/>
      <c r="H20" s="60"/>
      <c r="I20" s="168"/>
      <c r="J20" s="168"/>
      <c r="K20" s="168"/>
      <c r="L20" s="168"/>
    </row>
    <row r="21" spans="1:12" ht="25" customHeight="1">
      <c r="A21" s="333" t="s">
        <v>444</v>
      </c>
      <c r="B21" s="76"/>
      <c r="C21" s="94"/>
      <c r="D21" s="94"/>
      <c r="E21" s="94"/>
      <c r="F21" s="76"/>
      <c r="G21" s="168"/>
      <c r="H21" s="60"/>
      <c r="I21" s="168"/>
      <c r="J21" s="168"/>
      <c r="K21" s="168"/>
      <c r="L21" s="168"/>
    </row>
    <row r="22" spans="1:12" ht="25" customHeight="1">
      <c r="A22" s="287" t="s">
        <v>471</v>
      </c>
      <c r="B22" s="287"/>
      <c r="C22" s="94"/>
      <c r="D22" s="94"/>
      <c r="E22" s="94"/>
      <c r="F22" s="76"/>
      <c r="H22" s="60"/>
    </row>
    <row r="23" spans="1:12" ht="25" customHeight="1">
      <c r="A23" s="287" t="s">
        <v>434</v>
      </c>
      <c r="B23" s="76"/>
      <c r="C23" s="94"/>
      <c r="D23" s="94"/>
      <c r="E23" s="94"/>
      <c r="F23" s="76"/>
      <c r="H23" s="60"/>
    </row>
    <row r="24" spans="1:12" ht="25" customHeight="1">
      <c r="A24" s="287"/>
      <c r="B24" s="76"/>
      <c r="C24" s="94"/>
      <c r="D24" s="94"/>
      <c r="E24" s="94"/>
      <c r="F24" s="76"/>
      <c r="H24" s="60"/>
    </row>
    <row r="25" spans="1:12" ht="21" customHeight="1">
      <c r="A25" s="406" t="s">
        <v>19</v>
      </c>
      <c r="B25" s="406"/>
      <c r="C25" s="406"/>
      <c r="D25" s="406"/>
      <c r="E25" s="406"/>
      <c r="F25" s="406"/>
      <c r="H25" s="60"/>
    </row>
    <row r="26" spans="1:12" ht="21" customHeight="1">
      <c r="A26" s="412" t="s">
        <v>4575</v>
      </c>
      <c r="B26" s="412"/>
      <c r="C26" s="412"/>
      <c r="D26" s="412"/>
      <c r="E26" s="412"/>
      <c r="F26" s="412"/>
      <c r="G26" s="275"/>
    </row>
    <row r="27" spans="1:12" ht="39.65" customHeight="1">
      <c r="A27" s="412" t="s">
        <v>559</v>
      </c>
      <c r="B27" s="412"/>
      <c r="C27" s="412"/>
      <c r="D27" s="412"/>
      <c r="E27" s="412"/>
      <c r="F27" s="412"/>
      <c r="G27" s="275"/>
    </row>
    <row r="28" spans="1:12" ht="21" customHeight="1">
      <c r="A28" s="419" t="s">
        <v>4544</v>
      </c>
      <c r="B28" s="419"/>
      <c r="C28" s="419"/>
      <c r="D28" s="419"/>
      <c r="E28" s="419"/>
      <c r="F28" s="419"/>
      <c r="G28" s="419"/>
    </row>
    <row r="29" spans="1:12" ht="21" customHeight="1">
      <c r="A29" s="90" t="s">
        <v>4613</v>
      </c>
      <c r="G29" s="169"/>
    </row>
    <row r="32" spans="1:12" s="38" customFormat="1" ht="25" customHeight="1">
      <c r="A32" s="283"/>
      <c r="B32" s="283"/>
      <c r="C32" s="283"/>
      <c r="D32" s="283"/>
      <c r="E32" s="283"/>
      <c r="F32" s="283"/>
      <c r="G32" s="283"/>
      <c r="H32" s="283"/>
    </row>
    <row r="33" spans="1:8" s="38" customFormat="1" ht="25" customHeight="1">
      <c r="A33" s="283"/>
      <c r="B33" s="283"/>
      <c r="C33" s="283"/>
      <c r="D33" s="283"/>
      <c r="E33" s="283"/>
      <c r="F33" s="283"/>
      <c r="G33" s="283"/>
    </row>
    <row r="34" spans="1:8" s="38" customFormat="1" ht="25" customHeight="1">
      <c r="A34" s="283"/>
      <c r="B34" s="283"/>
      <c r="C34" s="283"/>
      <c r="D34" s="283"/>
      <c r="E34" s="283"/>
      <c r="F34" s="283"/>
      <c r="G34" s="283"/>
    </row>
    <row r="35" spans="1:8" ht="25" customHeight="1">
      <c r="H35" s="38"/>
    </row>
  </sheetData>
  <sheetProtection algorithmName="SHA-512" hashValue="ByHxb6ZogvydyQ47Px3MkBC1tV4yELX1sK0c+FGAw8Txg3BbKrUBC4aMLOeZDm5lDgeEeCkI7lznwUuHlQXsdA==" saltValue="8poRSmkQHmYA3j3RiVGyFg==" spinCount="100000" sheet="1" formatColumns="0" formatRows="0"/>
  <mergeCells count="10">
    <mergeCell ref="J1:L1"/>
    <mergeCell ref="A1:B1"/>
    <mergeCell ref="A28:G28"/>
    <mergeCell ref="A26:F26"/>
    <mergeCell ref="A25:F25"/>
    <mergeCell ref="A18:F18"/>
    <mergeCell ref="A17:F17"/>
    <mergeCell ref="A20:F20"/>
    <mergeCell ref="A27:F27"/>
    <mergeCell ref="A19:F19"/>
  </mergeCells>
  <dataValidations count="1">
    <dataValidation type="list" allowBlank="1" showInputMessage="1" showErrorMessage="1" sqref="B15" xr:uid="{00000000-0002-0000-1300-000000000000}">
      <formula1>"YES,NO"</formula1>
    </dataValidation>
  </dataValidations>
  <hyperlinks>
    <hyperlink ref="A23" location="Review!A1" display="Review all section entries" xr:uid="{00000000-0004-0000-1300-000000000000}"/>
    <hyperlink ref="A21" location="'17. Overseas assets by country'!A1" display="Next section: Overseas assets by country" xr:uid="{00000000-0004-0000-1300-000001000000}"/>
    <hyperlink ref="A22" location="'Intro &amp; Contents'!A1" display="Sections" xr:uid="{00000000-0004-0000-1300-000002000000}"/>
    <hyperlink ref="A22:B22" location="'Table of contents'!A1" display="Table of contents" xr:uid="{00000000-0004-0000-1300-000003000000}"/>
  </hyperlinks>
  <pageMargins left="0.70866141732283472" right="0.70866141732283472" top="0.74803149606299213" bottom="0.74803149606299213" header="0.31496062992125984" footer="0.31496062992125984"/>
  <pageSetup paperSize="8" scale="68" orientation="landscape"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rgb="FF71DAFF"/>
  </sheetPr>
  <dimension ref="A1:N255"/>
  <sheetViews>
    <sheetView showGridLines="0" zoomScaleNormal="100" workbookViewId="0">
      <selection sqref="A1:E1"/>
    </sheetView>
  </sheetViews>
  <sheetFormatPr defaultColWidth="8.81640625" defaultRowHeight="25" customHeight="1"/>
  <cols>
    <col min="1" max="1" width="39.81640625" style="283" customWidth="1"/>
    <col min="2" max="6" width="24.453125" style="283" customWidth="1"/>
    <col min="7" max="7" width="39.1796875" style="38" customWidth="1"/>
    <col min="8" max="8" width="10.54296875" style="60" customWidth="1"/>
    <col min="9" max="9" width="49.453125" style="283" customWidth="1"/>
    <col min="10" max="11" width="8.81640625" style="283"/>
    <col min="12" max="12" width="13.54296875" style="283" hidden="1" customWidth="1"/>
    <col min="13" max="13" width="12.54296875" style="283" hidden="1" customWidth="1"/>
    <col min="14" max="14" width="15.453125" style="283" hidden="1" customWidth="1"/>
    <col min="15" max="16384" width="8.81640625" style="283"/>
  </cols>
  <sheetData>
    <row r="1" spans="1:14" ht="25" customHeight="1">
      <c r="A1" s="456" t="str">
        <f>"17. Overseas assets by country (as at the end of "&amp;""&amp;'1. Reporting information'!B5&amp;" "&amp;'1. Reporting information'!C5&amp;")"</f>
        <v>17. Overseas assets by country (as at the end of Quarter 3 2021)</v>
      </c>
      <c r="B1" s="456"/>
      <c r="C1" s="456"/>
      <c r="D1" s="456"/>
      <c r="E1" s="456"/>
      <c r="F1" s="37"/>
      <c r="G1" s="161"/>
      <c r="H1" s="170"/>
      <c r="I1" s="161"/>
      <c r="J1" s="161"/>
      <c r="L1" s="410" t="s">
        <v>4552</v>
      </c>
      <c r="M1" s="410"/>
      <c r="N1" s="410"/>
    </row>
    <row r="2" spans="1:14" ht="40.4" customHeight="1">
      <c r="A2" s="393" t="s">
        <v>4558</v>
      </c>
      <c r="B2" s="393"/>
      <c r="C2" s="393"/>
      <c r="D2" s="393"/>
      <c r="E2" s="393"/>
      <c r="F2" s="393"/>
      <c r="G2" s="393"/>
      <c r="H2" s="393"/>
      <c r="I2" s="393"/>
      <c r="J2" s="393"/>
    </row>
    <row r="3" spans="1:14" ht="40.4" customHeight="1">
      <c r="A3" s="478" t="s">
        <v>5600</v>
      </c>
      <c r="B3" s="478"/>
      <c r="C3" s="478"/>
      <c r="D3" s="478"/>
      <c r="E3" s="478"/>
      <c r="F3" s="478"/>
      <c r="G3" s="273"/>
      <c r="H3" s="273"/>
      <c r="I3" s="273"/>
      <c r="J3" s="273"/>
    </row>
    <row r="4" spans="1:14" ht="38.5" customHeight="1">
      <c r="A4" s="393" t="s">
        <v>5599</v>
      </c>
      <c r="B4" s="393"/>
      <c r="C4" s="393"/>
      <c r="D4" s="393"/>
      <c r="E4" s="393"/>
      <c r="F4" s="393"/>
      <c r="G4" s="309"/>
      <c r="H4" s="152"/>
      <c r="I4" s="279"/>
      <c r="J4" s="279"/>
    </row>
    <row r="5" spans="1:14" ht="39.65" customHeight="1">
      <c r="A5" s="478" t="s">
        <v>5601</v>
      </c>
      <c r="B5" s="478"/>
      <c r="C5" s="478"/>
      <c r="D5" s="478"/>
      <c r="E5" s="478"/>
      <c r="F5" s="478"/>
      <c r="G5" s="273"/>
      <c r="H5" s="273"/>
      <c r="I5" s="273"/>
      <c r="J5" s="273"/>
    </row>
    <row r="6" spans="1:14" ht="24" customHeight="1">
      <c r="A6" s="393" t="s">
        <v>4592</v>
      </c>
      <c r="B6" s="393"/>
      <c r="C6" s="393"/>
      <c r="D6" s="393"/>
      <c r="E6" s="393"/>
      <c r="F6" s="393"/>
      <c r="G6" s="393"/>
      <c r="H6" s="393"/>
      <c r="I6" s="393"/>
      <c r="J6" s="393"/>
    </row>
    <row r="7" spans="1:14" ht="24" customHeight="1">
      <c r="A7" s="419" t="s">
        <v>4544</v>
      </c>
      <c r="B7" s="419"/>
      <c r="C7" s="419"/>
      <c r="D7" s="419"/>
      <c r="E7" s="419"/>
      <c r="F7" s="419"/>
    </row>
    <row r="8" spans="1:14" ht="25" customHeight="1">
      <c r="A8" s="429" t="s">
        <v>470</v>
      </c>
      <c r="B8" s="429"/>
      <c r="C8" s="429"/>
      <c r="D8" s="429"/>
      <c r="E8" s="429"/>
      <c r="F8" s="429"/>
      <c r="G8" s="281"/>
      <c r="H8" s="281"/>
      <c r="I8" s="281"/>
      <c r="J8" s="281"/>
    </row>
    <row r="9" spans="1:14" ht="26.5" customHeight="1">
      <c r="A9" s="472" t="str">
        <f>IF(SUM(L13:L255)&gt;0,"Please make sure you've only entered numbers into columns B, C, D, E and F",IF(SUM(M13:M17)&gt;0, "Please make sure the figures on this sheet add up to the totals from spreadsheet 11",IF(SUM(N13:N255)&gt;0,"Please make sure countries entered in column A match those in the dropdown list","")))</f>
        <v/>
      </c>
      <c r="B9" s="472"/>
      <c r="C9" s="472"/>
      <c r="D9" s="472"/>
      <c r="E9" s="472"/>
      <c r="F9" s="473"/>
      <c r="G9" s="171"/>
      <c r="H9" s="275"/>
      <c r="I9" s="275"/>
      <c r="J9" s="275"/>
    </row>
    <row r="10" spans="1:14" ht="59.5" customHeight="1">
      <c r="A10" s="71"/>
      <c r="B10" s="159" t="s">
        <v>561</v>
      </c>
      <c r="C10" s="159" t="s">
        <v>562</v>
      </c>
      <c r="D10" s="159" t="s">
        <v>560</v>
      </c>
      <c r="E10" s="366" t="s">
        <v>5602</v>
      </c>
      <c r="F10" s="367" t="s">
        <v>5603</v>
      </c>
      <c r="G10" s="72" t="s">
        <v>48</v>
      </c>
      <c r="H10" s="55"/>
      <c r="L10" s="57" t="s">
        <v>460</v>
      </c>
      <c r="M10" s="57" t="s">
        <v>550</v>
      </c>
      <c r="N10" s="57" t="s">
        <v>4655</v>
      </c>
    </row>
    <row r="11" spans="1:14" ht="25" customHeight="1">
      <c r="A11" s="71"/>
      <c r="B11" s="160" t="s">
        <v>322</v>
      </c>
      <c r="C11" s="160" t="s">
        <v>322</v>
      </c>
      <c r="D11" s="160" t="s">
        <v>322</v>
      </c>
      <c r="E11" s="160" t="s">
        <v>322</v>
      </c>
      <c r="F11" s="160" t="s">
        <v>322</v>
      </c>
      <c r="G11" s="72"/>
      <c r="H11" s="55"/>
    </row>
    <row r="12" spans="1:14" ht="25" customHeight="1">
      <c r="A12" s="71" t="s">
        <v>4507</v>
      </c>
      <c r="B12" s="181">
        <f>'11. Assets'!F20</f>
        <v>0</v>
      </c>
      <c r="C12" s="181">
        <f>'11. Assets'!F28</f>
        <v>0</v>
      </c>
      <c r="D12" s="181">
        <f>'11. Assets'!F33</f>
        <v>0</v>
      </c>
      <c r="E12" s="181">
        <f>'11. Assets'!F5</f>
        <v>0</v>
      </c>
      <c r="F12" s="181">
        <f>'11. Assets'!F36</f>
        <v>0</v>
      </c>
      <c r="G12" s="17"/>
      <c r="I12" s="56" t="s">
        <v>11</v>
      </c>
    </row>
    <row r="13" spans="1:14" ht="25" customHeight="1">
      <c r="A13" s="310" t="s">
        <v>4506</v>
      </c>
      <c r="B13" s="182"/>
      <c r="C13" s="182"/>
      <c r="D13" s="182"/>
      <c r="E13" s="182"/>
      <c r="F13" s="182"/>
      <c r="G13" s="17"/>
      <c r="I13" s="61" t="s">
        <v>12</v>
      </c>
      <c r="L13" s="283">
        <f>IF(ISNUMBER(B13+C13+D13+E13+F13),0,1)</f>
        <v>0</v>
      </c>
      <c r="M13" s="283">
        <f>IF(ROUND(SUM(B13:B255),0) =ROUND(B12,0),0,1)</f>
        <v>0</v>
      </c>
      <c r="N13" s="283">
        <f>IF(ISNA(VLOOKUP(A13,'Drop down lists'!A:A,1,FALSE)),1,0)</f>
        <v>0</v>
      </c>
    </row>
    <row r="14" spans="1:14" ht="25" customHeight="1">
      <c r="A14" s="310" t="s">
        <v>4506</v>
      </c>
      <c r="B14" s="182"/>
      <c r="C14" s="182"/>
      <c r="D14" s="182"/>
      <c r="E14" s="182"/>
      <c r="F14" s="182"/>
      <c r="G14" s="17"/>
      <c r="I14" s="62" t="s">
        <v>13</v>
      </c>
      <c r="L14" s="283">
        <f t="shared" ref="L14:L77" si="0">IF(ISNUMBER(B14+C14+D14+E14+F14),0,1)</f>
        <v>0</v>
      </c>
      <c r="M14" s="283">
        <f>IF(ROUND(SUM(C13:C255),0) =ROUND(C12,0),0,1)</f>
        <v>0</v>
      </c>
      <c r="N14" s="336">
        <f>IF(ISNA(VLOOKUP(A14,'Drop down lists'!A:A,1,FALSE)),1,0)</f>
        <v>0</v>
      </c>
    </row>
    <row r="15" spans="1:14" ht="25" customHeight="1">
      <c r="A15" s="310" t="s">
        <v>4506</v>
      </c>
      <c r="B15" s="182"/>
      <c r="C15" s="182"/>
      <c r="D15" s="182"/>
      <c r="E15" s="182"/>
      <c r="F15" s="182"/>
      <c r="G15" s="17"/>
      <c r="L15" s="283">
        <f t="shared" si="0"/>
        <v>0</v>
      </c>
      <c r="M15" s="283">
        <f>IF(ROUND(SUM(D13:D255),0) =ROUND(D12,0),0,1)</f>
        <v>0</v>
      </c>
      <c r="N15" s="336">
        <f>IF(ISNA(VLOOKUP(A15,'Drop down lists'!A:A,1,FALSE)),1,0)</f>
        <v>0</v>
      </c>
    </row>
    <row r="16" spans="1:14" ht="25" customHeight="1">
      <c r="A16" s="310" t="s">
        <v>4506</v>
      </c>
      <c r="B16" s="182"/>
      <c r="C16" s="182"/>
      <c r="D16" s="182"/>
      <c r="E16" s="182"/>
      <c r="F16" s="182"/>
      <c r="G16" s="17"/>
      <c r="I16" s="87" t="s">
        <v>4505</v>
      </c>
      <c r="J16" s="21" t="s">
        <v>67</v>
      </c>
      <c r="L16" s="283">
        <f t="shared" si="0"/>
        <v>0</v>
      </c>
      <c r="M16" s="283">
        <f>IF(ROUND(SUM(E13:E255),0) =ROUND(E12,0),0,1)</f>
        <v>0</v>
      </c>
      <c r="N16" s="336">
        <f>IF(ISNA(VLOOKUP(A16,'Drop down lists'!A:A,1,FALSE)),1,0)</f>
        <v>0</v>
      </c>
    </row>
    <row r="17" spans="1:14" ht="25" customHeight="1">
      <c r="A17" s="310" t="s">
        <v>4506</v>
      </c>
      <c r="B17" s="182"/>
      <c r="C17" s="182"/>
      <c r="D17" s="182"/>
      <c r="E17" s="182"/>
      <c r="F17" s="182"/>
      <c r="G17" s="17"/>
      <c r="I17" s="335" t="s">
        <v>4625</v>
      </c>
      <c r="J17" s="76"/>
      <c r="L17" s="283">
        <f t="shared" si="0"/>
        <v>0</v>
      </c>
      <c r="M17" s="283">
        <f>IF(ROUND(SUM(F13:F255),0) =ROUND(F12,0),0,1)</f>
        <v>0</v>
      </c>
      <c r="N17" s="336">
        <f>IF(ISNA(VLOOKUP(A17,'Drop down lists'!A:A,1,FALSE)),1,0)</f>
        <v>0</v>
      </c>
    </row>
    <row r="18" spans="1:14" ht="25" customHeight="1">
      <c r="A18" s="310" t="s">
        <v>4506</v>
      </c>
      <c r="B18" s="182"/>
      <c r="C18" s="182"/>
      <c r="D18" s="182"/>
      <c r="E18" s="182"/>
      <c r="F18" s="182"/>
      <c r="G18" s="17"/>
      <c r="I18" s="289" t="s">
        <v>471</v>
      </c>
      <c r="J18" s="289"/>
      <c r="L18" s="283">
        <f t="shared" si="0"/>
        <v>0</v>
      </c>
      <c r="N18" s="336">
        <f>IF(ISNA(VLOOKUP(A18,'Drop down lists'!A:A,1,FALSE)),1,0)</f>
        <v>0</v>
      </c>
    </row>
    <row r="19" spans="1:14" ht="25" customHeight="1">
      <c r="A19" s="310" t="s">
        <v>4506</v>
      </c>
      <c r="B19" s="182"/>
      <c r="C19" s="182"/>
      <c r="D19" s="182"/>
      <c r="E19" s="182"/>
      <c r="F19" s="182"/>
      <c r="G19" s="17"/>
      <c r="I19" s="287" t="s">
        <v>434</v>
      </c>
      <c r="J19" s="76"/>
      <c r="L19" s="283">
        <f t="shared" si="0"/>
        <v>0</v>
      </c>
      <c r="N19" s="336">
        <f>IF(ISNA(VLOOKUP(A19,'Drop down lists'!A:A,1,FALSE)),1,0)</f>
        <v>0</v>
      </c>
    </row>
    <row r="20" spans="1:14" ht="25" customHeight="1">
      <c r="A20" s="310" t="s">
        <v>4506</v>
      </c>
      <c r="B20" s="182"/>
      <c r="C20" s="182"/>
      <c r="D20" s="182"/>
      <c r="E20" s="182"/>
      <c r="F20" s="182"/>
      <c r="G20" s="17"/>
      <c r="L20" s="283">
        <f t="shared" si="0"/>
        <v>0</v>
      </c>
      <c r="N20" s="336">
        <f>IF(ISNA(VLOOKUP(A20,'Drop down lists'!A:A,1,FALSE)),1,0)</f>
        <v>0</v>
      </c>
    </row>
    <row r="21" spans="1:14" ht="25" customHeight="1">
      <c r="A21" s="310" t="s">
        <v>4506</v>
      </c>
      <c r="B21" s="182"/>
      <c r="C21" s="182"/>
      <c r="D21" s="182"/>
      <c r="E21" s="182"/>
      <c r="F21" s="182"/>
      <c r="G21" s="17"/>
      <c r="J21" s="76"/>
      <c r="L21" s="283">
        <f t="shared" si="0"/>
        <v>0</v>
      </c>
      <c r="N21" s="336">
        <f>IF(ISNA(VLOOKUP(A21,'Drop down lists'!A:A,1,FALSE)),1,0)</f>
        <v>0</v>
      </c>
    </row>
    <row r="22" spans="1:14" ht="25" customHeight="1">
      <c r="A22" s="310" t="s">
        <v>4506</v>
      </c>
      <c r="B22" s="182"/>
      <c r="C22" s="182"/>
      <c r="D22" s="182"/>
      <c r="E22" s="182"/>
      <c r="F22" s="182"/>
      <c r="G22" s="17"/>
      <c r="L22" s="283">
        <f t="shared" si="0"/>
        <v>0</v>
      </c>
      <c r="N22" s="336">
        <f>IF(ISNA(VLOOKUP(A22,'Drop down lists'!A:A,1,FALSE)),1,0)</f>
        <v>0</v>
      </c>
    </row>
    <row r="23" spans="1:14" ht="25" customHeight="1">
      <c r="A23" s="310" t="s">
        <v>4506</v>
      </c>
      <c r="B23" s="182"/>
      <c r="C23" s="182"/>
      <c r="D23" s="182"/>
      <c r="E23" s="182"/>
      <c r="F23" s="182"/>
      <c r="G23" s="17"/>
      <c r="L23" s="283">
        <f t="shared" si="0"/>
        <v>0</v>
      </c>
      <c r="N23" s="336">
        <f>IF(ISNA(VLOOKUP(A23,'Drop down lists'!A:A,1,FALSE)),1,0)</f>
        <v>0</v>
      </c>
    </row>
    <row r="24" spans="1:14" ht="25" customHeight="1">
      <c r="A24" s="310" t="s">
        <v>4506</v>
      </c>
      <c r="B24" s="182"/>
      <c r="C24" s="182"/>
      <c r="D24" s="182"/>
      <c r="E24" s="182"/>
      <c r="F24" s="182"/>
      <c r="G24" s="17"/>
      <c r="L24" s="283">
        <f t="shared" si="0"/>
        <v>0</v>
      </c>
      <c r="N24" s="336">
        <f>IF(ISNA(VLOOKUP(A24,'Drop down lists'!A:A,1,FALSE)),1,0)</f>
        <v>0</v>
      </c>
    </row>
    <row r="25" spans="1:14" ht="25" customHeight="1">
      <c r="A25" s="310" t="s">
        <v>4506</v>
      </c>
      <c r="B25" s="182"/>
      <c r="C25" s="182"/>
      <c r="D25" s="182"/>
      <c r="E25" s="182"/>
      <c r="F25" s="182"/>
      <c r="G25" s="17"/>
      <c r="L25" s="283">
        <f t="shared" si="0"/>
        <v>0</v>
      </c>
      <c r="N25" s="336">
        <f>IF(ISNA(VLOOKUP(A25,'Drop down lists'!A:A,1,FALSE)),1,0)</f>
        <v>0</v>
      </c>
    </row>
    <row r="26" spans="1:14" ht="25" customHeight="1">
      <c r="A26" s="310" t="s">
        <v>4506</v>
      </c>
      <c r="B26" s="182"/>
      <c r="C26" s="182"/>
      <c r="D26" s="182"/>
      <c r="E26" s="182"/>
      <c r="F26" s="182"/>
      <c r="G26" s="17"/>
      <c r="L26" s="283">
        <f t="shared" si="0"/>
        <v>0</v>
      </c>
      <c r="N26" s="336">
        <f>IF(ISNA(VLOOKUP(A26,'Drop down lists'!A:A,1,FALSE)),1,0)</f>
        <v>0</v>
      </c>
    </row>
    <row r="27" spans="1:14" ht="25" customHeight="1">
      <c r="A27" s="310" t="s">
        <v>4506</v>
      </c>
      <c r="B27" s="182"/>
      <c r="C27" s="182"/>
      <c r="D27" s="182"/>
      <c r="E27" s="182"/>
      <c r="F27" s="182"/>
      <c r="G27" s="17"/>
      <c r="L27" s="283">
        <f t="shared" si="0"/>
        <v>0</v>
      </c>
      <c r="N27" s="336">
        <f>IF(ISNA(VLOOKUP(A27,'Drop down lists'!A:A,1,FALSE)),1,0)</f>
        <v>0</v>
      </c>
    </row>
    <row r="28" spans="1:14" ht="25" customHeight="1">
      <c r="A28" s="310" t="s">
        <v>4506</v>
      </c>
      <c r="B28" s="182"/>
      <c r="C28" s="182"/>
      <c r="D28" s="182"/>
      <c r="E28" s="182"/>
      <c r="F28" s="182"/>
      <c r="G28" s="17"/>
      <c r="L28" s="283">
        <f t="shared" si="0"/>
        <v>0</v>
      </c>
      <c r="N28" s="336">
        <f>IF(ISNA(VLOOKUP(A28,'Drop down lists'!A:A,1,FALSE)),1,0)</f>
        <v>0</v>
      </c>
    </row>
    <row r="29" spans="1:14" ht="25" customHeight="1">
      <c r="A29" s="310" t="s">
        <v>4506</v>
      </c>
      <c r="B29" s="182"/>
      <c r="C29" s="182"/>
      <c r="D29" s="182"/>
      <c r="E29" s="182"/>
      <c r="F29" s="182"/>
      <c r="G29" s="17"/>
      <c r="L29" s="283">
        <f t="shared" si="0"/>
        <v>0</v>
      </c>
      <c r="N29" s="336">
        <f>IF(ISNA(VLOOKUP(A29,'Drop down lists'!A:A,1,FALSE)),1,0)</f>
        <v>0</v>
      </c>
    </row>
    <row r="30" spans="1:14" ht="25" customHeight="1">
      <c r="A30" s="310" t="s">
        <v>4506</v>
      </c>
      <c r="B30" s="182"/>
      <c r="C30" s="182"/>
      <c r="D30" s="182"/>
      <c r="E30" s="182"/>
      <c r="F30" s="182"/>
      <c r="G30" s="17"/>
      <c r="L30" s="283">
        <f t="shared" si="0"/>
        <v>0</v>
      </c>
      <c r="N30" s="336">
        <f>IF(ISNA(VLOOKUP(A30,'Drop down lists'!A:A,1,FALSE)),1,0)</f>
        <v>0</v>
      </c>
    </row>
    <row r="31" spans="1:14" ht="25" customHeight="1">
      <c r="A31" s="310" t="s">
        <v>4506</v>
      </c>
      <c r="B31" s="182"/>
      <c r="C31" s="182"/>
      <c r="D31" s="182"/>
      <c r="E31" s="182"/>
      <c r="F31" s="182"/>
      <c r="G31" s="17"/>
      <c r="L31" s="283">
        <f t="shared" si="0"/>
        <v>0</v>
      </c>
      <c r="N31" s="336">
        <f>IF(ISNA(VLOOKUP(A31,'Drop down lists'!A:A,1,FALSE)),1,0)</f>
        <v>0</v>
      </c>
    </row>
    <row r="32" spans="1:14" ht="25" customHeight="1">
      <c r="A32" s="310" t="s">
        <v>4506</v>
      </c>
      <c r="B32" s="182"/>
      <c r="C32" s="182"/>
      <c r="D32" s="182"/>
      <c r="E32" s="182"/>
      <c r="F32" s="182"/>
      <c r="G32" s="17"/>
      <c r="L32" s="283">
        <f t="shared" si="0"/>
        <v>0</v>
      </c>
      <c r="N32" s="336">
        <f>IF(ISNA(VLOOKUP(A32,'Drop down lists'!A:A,1,FALSE)),1,0)</f>
        <v>0</v>
      </c>
    </row>
    <row r="33" spans="1:14" ht="25" customHeight="1">
      <c r="A33" s="310" t="s">
        <v>4506</v>
      </c>
      <c r="B33" s="182"/>
      <c r="C33" s="182"/>
      <c r="D33" s="182"/>
      <c r="E33" s="182"/>
      <c r="F33" s="182"/>
      <c r="G33" s="17"/>
      <c r="L33" s="283">
        <f t="shared" si="0"/>
        <v>0</v>
      </c>
      <c r="N33" s="336">
        <f>IF(ISNA(VLOOKUP(A33,'Drop down lists'!A:A,1,FALSE)),1,0)</f>
        <v>0</v>
      </c>
    </row>
    <row r="34" spans="1:14" ht="25" customHeight="1">
      <c r="A34" s="310" t="s">
        <v>4506</v>
      </c>
      <c r="B34" s="182"/>
      <c r="C34" s="182"/>
      <c r="D34" s="182"/>
      <c r="E34" s="182"/>
      <c r="F34" s="182"/>
      <c r="G34" s="17"/>
      <c r="L34" s="283">
        <f t="shared" si="0"/>
        <v>0</v>
      </c>
      <c r="N34" s="336">
        <f>IF(ISNA(VLOOKUP(A34,'Drop down lists'!A:A,1,FALSE)),1,0)</f>
        <v>0</v>
      </c>
    </row>
    <row r="35" spans="1:14" ht="25" customHeight="1">
      <c r="A35" s="310" t="s">
        <v>4506</v>
      </c>
      <c r="B35" s="182"/>
      <c r="C35" s="182"/>
      <c r="D35" s="182"/>
      <c r="E35" s="182"/>
      <c r="F35" s="182"/>
      <c r="G35" s="17"/>
      <c r="L35" s="283">
        <f t="shared" si="0"/>
        <v>0</v>
      </c>
      <c r="N35" s="336">
        <f>IF(ISNA(VLOOKUP(A35,'Drop down lists'!A:A,1,FALSE)),1,0)</f>
        <v>0</v>
      </c>
    </row>
    <row r="36" spans="1:14" ht="25" customHeight="1">
      <c r="A36" s="310" t="s">
        <v>4506</v>
      </c>
      <c r="B36" s="182"/>
      <c r="C36" s="182"/>
      <c r="D36" s="182"/>
      <c r="E36" s="182"/>
      <c r="F36" s="182"/>
      <c r="G36" s="17"/>
      <c r="L36" s="283">
        <f t="shared" si="0"/>
        <v>0</v>
      </c>
      <c r="N36" s="336">
        <f>IF(ISNA(VLOOKUP(A36,'Drop down lists'!A:A,1,FALSE)),1,0)</f>
        <v>0</v>
      </c>
    </row>
    <row r="37" spans="1:14" ht="25" customHeight="1">
      <c r="A37" s="310" t="s">
        <v>4506</v>
      </c>
      <c r="B37" s="182"/>
      <c r="C37" s="182"/>
      <c r="D37" s="182"/>
      <c r="E37" s="182"/>
      <c r="F37" s="182"/>
      <c r="G37" s="17"/>
      <c r="L37" s="283">
        <f t="shared" si="0"/>
        <v>0</v>
      </c>
      <c r="N37" s="336">
        <f>IF(ISNA(VLOOKUP(A37,'Drop down lists'!A:A,1,FALSE)),1,0)</f>
        <v>0</v>
      </c>
    </row>
    <row r="38" spans="1:14" ht="25" customHeight="1">
      <c r="A38" s="310" t="s">
        <v>4506</v>
      </c>
      <c r="B38" s="182"/>
      <c r="C38" s="182"/>
      <c r="D38" s="182"/>
      <c r="E38" s="182"/>
      <c r="F38" s="182"/>
      <c r="G38" s="17"/>
      <c r="L38" s="283">
        <f t="shared" si="0"/>
        <v>0</v>
      </c>
      <c r="N38" s="336">
        <f>IF(ISNA(VLOOKUP(A38,'Drop down lists'!A:A,1,FALSE)),1,0)</f>
        <v>0</v>
      </c>
    </row>
    <row r="39" spans="1:14" ht="25" customHeight="1">
      <c r="A39" s="310" t="s">
        <v>4506</v>
      </c>
      <c r="B39" s="182"/>
      <c r="C39" s="182"/>
      <c r="D39" s="182"/>
      <c r="E39" s="182"/>
      <c r="F39" s="182"/>
      <c r="G39" s="17"/>
      <c r="L39" s="283">
        <f t="shared" si="0"/>
        <v>0</v>
      </c>
      <c r="N39" s="336">
        <f>IF(ISNA(VLOOKUP(A39,'Drop down lists'!A:A,1,FALSE)),1,0)</f>
        <v>0</v>
      </c>
    </row>
    <row r="40" spans="1:14" ht="25" customHeight="1">
      <c r="A40" s="310" t="s">
        <v>4506</v>
      </c>
      <c r="B40" s="182"/>
      <c r="C40" s="182"/>
      <c r="D40" s="182"/>
      <c r="E40" s="182"/>
      <c r="F40" s="182"/>
      <c r="G40" s="17"/>
      <c r="L40" s="283">
        <f t="shared" si="0"/>
        <v>0</v>
      </c>
      <c r="N40" s="336">
        <f>IF(ISNA(VLOOKUP(A40,'Drop down lists'!A:A,1,FALSE)),1,0)</f>
        <v>0</v>
      </c>
    </row>
    <row r="41" spans="1:14" ht="25" customHeight="1">
      <c r="A41" s="310" t="s">
        <v>4506</v>
      </c>
      <c r="B41" s="182"/>
      <c r="C41" s="182"/>
      <c r="D41" s="182"/>
      <c r="E41" s="182"/>
      <c r="F41" s="182"/>
      <c r="G41" s="17"/>
      <c r="L41" s="283">
        <f t="shared" si="0"/>
        <v>0</v>
      </c>
      <c r="N41" s="336">
        <f>IF(ISNA(VLOOKUP(A41,'Drop down lists'!A:A,1,FALSE)),1,0)</f>
        <v>0</v>
      </c>
    </row>
    <row r="42" spans="1:14" ht="25" customHeight="1">
      <c r="A42" s="310" t="s">
        <v>4506</v>
      </c>
      <c r="B42" s="182"/>
      <c r="C42" s="182"/>
      <c r="D42" s="182"/>
      <c r="E42" s="182"/>
      <c r="F42" s="182"/>
      <c r="G42" s="17"/>
      <c r="L42" s="283">
        <f t="shared" si="0"/>
        <v>0</v>
      </c>
      <c r="N42" s="336">
        <f>IF(ISNA(VLOOKUP(A42,'Drop down lists'!A:A,1,FALSE)),1,0)</f>
        <v>0</v>
      </c>
    </row>
    <row r="43" spans="1:14" ht="25" customHeight="1">
      <c r="A43" s="310" t="s">
        <v>4506</v>
      </c>
      <c r="B43" s="182"/>
      <c r="C43" s="182"/>
      <c r="D43" s="182"/>
      <c r="E43" s="182"/>
      <c r="F43" s="182"/>
      <c r="G43" s="17"/>
      <c r="L43" s="283">
        <f t="shared" si="0"/>
        <v>0</v>
      </c>
      <c r="N43" s="336">
        <f>IF(ISNA(VLOOKUP(A43,'Drop down lists'!A:A,1,FALSE)),1,0)</f>
        <v>0</v>
      </c>
    </row>
    <row r="44" spans="1:14" ht="25" customHeight="1">
      <c r="A44" s="310" t="s">
        <v>4506</v>
      </c>
      <c r="B44" s="182"/>
      <c r="C44" s="182"/>
      <c r="D44" s="182"/>
      <c r="E44" s="182"/>
      <c r="F44" s="182"/>
      <c r="G44" s="17"/>
      <c r="L44" s="283">
        <f t="shared" si="0"/>
        <v>0</v>
      </c>
      <c r="N44" s="336">
        <f>IF(ISNA(VLOOKUP(A44,'Drop down lists'!A:A,1,FALSE)),1,0)</f>
        <v>0</v>
      </c>
    </row>
    <row r="45" spans="1:14" ht="25" customHeight="1">
      <c r="A45" s="310" t="s">
        <v>4506</v>
      </c>
      <c r="B45" s="182"/>
      <c r="C45" s="182"/>
      <c r="D45" s="182"/>
      <c r="E45" s="182"/>
      <c r="F45" s="182"/>
      <c r="G45" s="17"/>
      <c r="L45" s="283">
        <f t="shared" si="0"/>
        <v>0</v>
      </c>
      <c r="N45" s="336">
        <f>IF(ISNA(VLOOKUP(A45,'Drop down lists'!A:A,1,FALSE)),1,0)</f>
        <v>0</v>
      </c>
    </row>
    <row r="46" spans="1:14" ht="25" customHeight="1">
      <c r="A46" s="310" t="s">
        <v>4506</v>
      </c>
      <c r="B46" s="182"/>
      <c r="C46" s="182"/>
      <c r="D46" s="182"/>
      <c r="E46" s="182"/>
      <c r="F46" s="182"/>
      <c r="G46" s="17"/>
      <c r="L46" s="283">
        <f t="shared" si="0"/>
        <v>0</v>
      </c>
      <c r="N46" s="336">
        <f>IF(ISNA(VLOOKUP(A46,'Drop down lists'!A:A,1,FALSE)),1,0)</f>
        <v>0</v>
      </c>
    </row>
    <row r="47" spans="1:14" ht="25" customHeight="1">
      <c r="A47" s="310" t="s">
        <v>4506</v>
      </c>
      <c r="B47" s="182"/>
      <c r="C47" s="182"/>
      <c r="D47" s="182"/>
      <c r="E47" s="182"/>
      <c r="F47" s="182"/>
      <c r="G47" s="17"/>
      <c r="L47" s="283">
        <f t="shared" si="0"/>
        <v>0</v>
      </c>
      <c r="N47" s="336">
        <f>IF(ISNA(VLOOKUP(A47,'Drop down lists'!A:A,1,FALSE)),1,0)</f>
        <v>0</v>
      </c>
    </row>
    <row r="48" spans="1:14" ht="25" customHeight="1">
      <c r="A48" s="310" t="s">
        <v>4506</v>
      </c>
      <c r="B48" s="182"/>
      <c r="C48" s="182"/>
      <c r="D48" s="182"/>
      <c r="E48" s="182"/>
      <c r="F48" s="182"/>
      <c r="G48" s="17"/>
      <c r="L48" s="283">
        <f t="shared" si="0"/>
        <v>0</v>
      </c>
      <c r="N48" s="336">
        <f>IF(ISNA(VLOOKUP(A48,'Drop down lists'!A:A,1,FALSE)),1,0)</f>
        <v>0</v>
      </c>
    </row>
    <row r="49" spans="1:14" ht="25" customHeight="1">
      <c r="A49" s="310" t="s">
        <v>4506</v>
      </c>
      <c r="B49" s="182"/>
      <c r="C49" s="182"/>
      <c r="D49" s="182"/>
      <c r="E49" s="182"/>
      <c r="F49" s="182"/>
      <c r="G49" s="17"/>
      <c r="L49" s="283">
        <f t="shared" si="0"/>
        <v>0</v>
      </c>
      <c r="N49" s="336">
        <f>IF(ISNA(VLOOKUP(A49,'Drop down lists'!A:A,1,FALSE)),1,0)</f>
        <v>0</v>
      </c>
    </row>
    <row r="50" spans="1:14" ht="25" customHeight="1">
      <c r="A50" s="310" t="s">
        <v>4506</v>
      </c>
      <c r="B50" s="182"/>
      <c r="C50" s="182"/>
      <c r="D50" s="182"/>
      <c r="E50" s="182"/>
      <c r="F50" s="182"/>
      <c r="G50" s="17"/>
      <c r="L50" s="283">
        <f t="shared" si="0"/>
        <v>0</v>
      </c>
      <c r="N50" s="336">
        <f>IF(ISNA(VLOOKUP(A50,'Drop down lists'!A:A,1,FALSE)),1,0)</f>
        <v>0</v>
      </c>
    </row>
    <row r="51" spans="1:14" ht="25" customHeight="1">
      <c r="A51" s="310" t="s">
        <v>4506</v>
      </c>
      <c r="B51" s="182"/>
      <c r="C51" s="182"/>
      <c r="D51" s="182"/>
      <c r="E51" s="182"/>
      <c r="F51" s="182"/>
      <c r="G51" s="17"/>
      <c r="L51" s="283">
        <f t="shared" si="0"/>
        <v>0</v>
      </c>
      <c r="N51" s="336">
        <f>IF(ISNA(VLOOKUP(A51,'Drop down lists'!A:A,1,FALSE)),1,0)</f>
        <v>0</v>
      </c>
    </row>
    <row r="52" spans="1:14" ht="25" customHeight="1">
      <c r="A52" s="310" t="s">
        <v>4506</v>
      </c>
      <c r="B52" s="182"/>
      <c r="C52" s="182"/>
      <c r="D52" s="182"/>
      <c r="E52" s="182"/>
      <c r="F52" s="182"/>
      <c r="G52" s="17"/>
      <c r="L52" s="283">
        <f t="shared" si="0"/>
        <v>0</v>
      </c>
      <c r="N52" s="336">
        <f>IF(ISNA(VLOOKUP(A52,'Drop down lists'!A:A,1,FALSE)),1,0)</f>
        <v>0</v>
      </c>
    </row>
    <row r="53" spans="1:14" ht="25" customHeight="1">
      <c r="A53" s="310" t="s">
        <v>4506</v>
      </c>
      <c r="B53" s="182"/>
      <c r="C53" s="182"/>
      <c r="D53" s="182"/>
      <c r="E53" s="182"/>
      <c r="F53" s="182"/>
      <c r="G53" s="17"/>
      <c r="L53" s="283">
        <f t="shared" si="0"/>
        <v>0</v>
      </c>
      <c r="N53" s="336">
        <f>IF(ISNA(VLOOKUP(A53,'Drop down lists'!A:A,1,FALSE)),1,0)</f>
        <v>0</v>
      </c>
    </row>
    <row r="54" spans="1:14" ht="25" customHeight="1">
      <c r="A54" s="310" t="s">
        <v>4506</v>
      </c>
      <c r="B54" s="182"/>
      <c r="C54" s="182"/>
      <c r="D54" s="182"/>
      <c r="E54" s="182"/>
      <c r="F54" s="182"/>
      <c r="G54" s="17"/>
      <c r="L54" s="283">
        <f t="shared" si="0"/>
        <v>0</v>
      </c>
      <c r="N54" s="336">
        <f>IF(ISNA(VLOOKUP(A54,'Drop down lists'!A:A,1,FALSE)),1,0)</f>
        <v>0</v>
      </c>
    </row>
    <row r="55" spans="1:14" ht="25" customHeight="1">
      <c r="A55" s="310" t="s">
        <v>4506</v>
      </c>
      <c r="B55" s="182"/>
      <c r="C55" s="182"/>
      <c r="D55" s="182"/>
      <c r="E55" s="182"/>
      <c r="F55" s="182"/>
      <c r="G55" s="17"/>
      <c r="L55" s="283">
        <f t="shared" si="0"/>
        <v>0</v>
      </c>
      <c r="N55" s="336">
        <f>IF(ISNA(VLOOKUP(A55,'Drop down lists'!A:A,1,FALSE)),1,0)</f>
        <v>0</v>
      </c>
    </row>
    <row r="56" spans="1:14" ht="25" customHeight="1">
      <c r="A56" s="310" t="s">
        <v>4506</v>
      </c>
      <c r="B56" s="182"/>
      <c r="C56" s="182"/>
      <c r="D56" s="182"/>
      <c r="E56" s="182"/>
      <c r="F56" s="182"/>
      <c r="G56" s="17"/>
      <c r="L56" s="283">
        <f t="shared" si="0"/>
        <v>0</v>
      </c>
      <c r="N56" s="336">
        <f>IF(ISNA(VLOOKUP(A56,'Drop down lists'!A:A,1,FALSE)),1,0)</f>
        <v>0</v>
      </c>
    </row>
    <row r="57" spans="1:14" ht="25" customHeight="1">
      <c r="A57" s="310" t="s">
        <v>4506</v>
      </c>
      <c r="B57" s="182"/>
      <c r="C57" s="182"/>
      <c r="D57" s="182"/>
      <c r="E57" s="182"/>
      <c r="F57" s="182"/>
      <c r="G57" s="17"/>
      <c r="L57" s="283">
        <f t="shared" si="0"/>
        <v>0</v>
      </c>
      <c r="N57" s="336">
        <f>IF(ISNA(VLOOKUP(A57,'Drop down lists'!A:A,1,FALSE)),1,0)</f>
        <v>0</v>
      </c>
    </row>
    <row r="58" spans="1:14" ht="25" customHeight="1">
      <c r="A58" s="310" t="s">
        <v>4506</v>
      </c>
      <c r="B58" s="182"/>
      <c r="C58" s="182"/>
      <c r="D58" s="182"/>
      <c r="E58" s="182"/>
      <c r="F58" s="182"/>
      <c r="G58" s="17"/>
      <c r="L58" s="283">
        <f t="shared" si="0"/>
        <v>0</v>
      </c>
      <c r="N58" s="336">
        <f>IF(ISNA(VLOOKUP(A58,'Drop down lists'!A:A,1,FALSE)),1,0)</f>
        <v>0</v>
      </c>
    </row>
    <row r="59" spans="1:14" ht="25" customHeight="1">
      <c r="A59" s="310" t="s">
        <v>4506</v>
      </c>
      <c r="B59" s="182"/>
      <c r="C59" s="182"/>
      <c r="D59" s="182"/>
      <c r="E59" s="182"/>
      <c r="F59" s="182"/>
      <c r="G59" s="17"/>
      <c r="L59" s="283">
        <f t="shared" si="0"/>
        <v>0</v>
      </c>
      <c r="N59" s="336">
        <f>IF(ISNA(VLOOKUP(A59,'Drop down lists'!A:A,1,FALSE)),1,0)</f>
        <v>0</v>
      </c>
    </row>
    <row r="60" spans="1:14" ht="25" customHeight="1">
      <c r="A60" s="310" t="s">
        <v>4506</v>
      </c>
      <c r="B60" s="182"/>
      <c r="C60" s="182"/>
      <c r="D60" s="182"/>
      <c r="E60" s="182"/>
      <c r="F60" s="182"/>
      <c r="G60" s="17"/>
      <c r="L60" s="283">
        <f t="shared" si="0"/>
        <v>0</v>
      </c>
      <c r="N60" s="336">
        <f>IF(ISNA(VLOOKUP(A60,'Drop down lists'!A:A,1,FALSE)),1,0)</f>
        <v>0</v>
      </c>
    </row>
    <row r="61" spans="1:14" ht="25" customHeight="1">
      <c r="A61" s="310" t="s">
        <v>4506</v>
      </c>
      <c r="B61" s="182"/>
      <c r="C61" s="182"/>
      <c r="D61" s="182"/>
      <c r="E61" s="182"/>
      <c r="F61" s="182"/>
      <c r="G61" s="17"/>
      <c r="L61" s="283">
        <f t="shared" si="0"/>
        <v>0</v>
      </c>
      <c r="N61" s="336">
        <f>IF(ISNA(VLOOKUP(A61,'Drop down lists'!A:A,1,FALSE)),1,0)</f>
        <v>0</v>
      </c>
    </row>
    <row r="62" spans="1:14" ht="25" customHeight="1">
      <c r="A62" s="310" t="s">
        <v>4506</v>
      </c>
      <c r="B62" s="182"/>
      <c r="C62" s="182"/>
      <c r="D62" s="182"/>
      <c r="E62" s="182"/>
      <c r="F62" s="182"/>
      <c r="G62" s="17"/>
      <c r="L62" s="283">
        <f t="shared" si="0"/>
        <v>0</v>
      </c>
      <c r="N62" s="336">
        <f>IF(ISNA(VLOOKUP(A62,'Drop down lists'!A:A,1,FALSE)),1,0)</f>
        <v>0</v>
      </c>
    </row>
    <row r="63" spans="1:14" ht="25" customHeight="1">
      <c r="A63" s="310" t="s">
        <v>4506</v>
      </c>
      <c r="B63" s="182"/>
      <c r="C63" s="182"/>
      <c r="D63" s="182"/>
      <c r="E63" s="182"/>
      <c r="F63" s="182"/>
      <c r="G63" s="17"/>
      <c r="L63" s="283">
        <f t="shared" si="0"/>
        <v>0</v>
      </c>
      <c r="N63" s="336">
        <f>IF(ISNA(VLOOKUP(A63,'Drop down lists'!A:A,1,FALSE)),1,0)</f>
        <v>0</v>
      </c>
    </row>
    <row r="64" spans="1:14" ht="25" customHeight="1">
      <c r="A64" s="310" t="s">
        <v>4506</v>
      </c>
      <c r="B64" s="182"/>
      <c r="C64" s="182"/>
      <c r="D64" s="182"/>
      <c r="E64" s="182"/>
      <c r="F64" s="182"/>
      <c r="G64" s="17"/>
      <c r="L64" s="283">
        <f t="shared" si="0"/>
        <v>0</v>
      </c>
      <c r="N64" s="336">
        <f>IF(ISNA(VLOOKUP(A64,'Drop down lists'!A:A,1,FALSE)),1,0)</f>
        <v>0</v>
      </c>
    </row>
    <row r="65" spans="1:14" ht="25" customHeight="1">
      <c r="A65" s="310" t="s">
        <v>4506</v>
      </c>
      <c r="B65" s="182"/>
      <c r="C65" s="182"/>
      <c r="D65" s="182"/>
      <c r="E65" s="182"/>
      <c r="F65" s="182"/>
      <c r="G65" s="17"/>
      <c r="L65" s="283">
        <f t="shared" si="0"/>
        <v>0</v>
      </c>
      <c r="N65" s="336">
        <f>IF(ISNA(VLOOKUP(A65,'Drop down lists'!A:A,1,FALSE)),1,0)</f>
        <v>0</v>
      </c>
    </row>
    <row r="66" spans="1:14" ht="25" customHeight="1">
      <c r="A66" s="310" t="s">
        <v>4506</v>
      </c>
      <c r="B66" s="182"/>
      <c r="C66" s="182"/>
      <c r="D66" s="182"/>
      <c r="E66" s="182"/>
      <c r="F66" s="182"/>
      <c r="G66" s="17"/>
      <c r="L66" s="283">
        <f t="shared" si="0"/>
        <v>0</v>
      </c>
      <c r="N66" s="336">
        <f>IF(ISNA(VLOOKUP(A66,'Drop down lists'!A:A,1,FALSE)),1,0)</f>
        <v>0</v>
      </c>
    </row>
    <row r="67" spans="1:14" ht="25" customHeight="1">
      <c r="A67" s="310" t="s">
        <v>4506</v>
      </c>
      <c r="B67" s="182"/>
      <c r="C67" s="182"/>
      <c r="D67" s="182"/>
      <c r="E67" s="182"/>
      <c r="F67" s="182"/>
      <c r="G67" s="17"/>
      <c r="L67" s="283">
        <f t="shared" si="0"/>
        <v>0</v>
      </c>
      <c r="N67" s="336">
        <f>IF(ISNA(VLOOKUP(A67,'Drop down lists'!A:A,1,FALSE)),1,0)</f>
        <v>0</v>
      </c>
    </row>
    <row r="68" spans="1:14" ht="25" customHeight="1">
      <c r="A68" s="310" t="s">
        <v>4506</v>
      </c>
      <c r="B68" s="182"/>
      <c r="C68" s="182"/>
      <c r="D68" s="182"/>
      <c r="E68" s="182"/>
      <c r="F68" s="182"/>
      <c r="G68" s="17"/>
      <c r="L68" s="283">
        <f t="shared" si="0"/>
        <v>0</v>
      </c>
      <c r="N68" s="336">
        <f>IF(ISNA(VLOOKUP(A68,'Drop down lists'!A:A,1,FALSE)),1,0)</f>
        <v>0</v>
      </c>
    </row>
    <row r="69" spans="1:14" ht="25" customHeight="1">
      <c r="A69" s="310" t="s">
        <v>4506</v>
      </c>
      <c r="B69" s="182"/>
      <c r="C69" s="182"/>
      <c r="D69" s="182"/>
      <c r="E69" s="182"/>
      <c r="F69" s="182"/>
      <c r="G69" s="17"/>
      <c r="L69" s="283">
        <f t="shared" si="0"/>
        <v>0</v>
      </c>
      <c r="N69" s="336">
        <f>IF(ISNA(VLOOKUP(A69,'Drop down lists'!A:A,1,FALSE)),1,0)</f>
        <v>0</v>
      </c>
    </row>
    <row r="70" spans="1:14" ht="25" customHeight="1">
      <c r="A70" s="310" t="s">
        <v>4506</v>
      </c>
      <c r="B70" s="182"/>
      <c r="C70" s="182"/>
      <c r="D70" s="182"/>
      <c r="E70" s="182"/>
      <c r="F70" s="182"/>
      <c r="G70" s="17"/>
      <c r="L70" s="283">
        <f t="shared" si="0"/>
        <v>0</v>
      </c>
      <c r="N70" s="336">
        <f>IF(ISNA(VLOOKUP(A70,'Drop down lists'!A:A,1,FALSE)),1,0)</f>
        <v>0</v>
      </c>
    </row>
    <row r="71" spans="1:14" ht="25" customHeight="1">
      <c r="A71" s="310" t="s">
        <v>4506</v>
      </c>
      <c r="B71" s="182"/>
      <c r="C71" s="182"/>
      <c r="D71" s="182"/>
      <c r="E71" s="182"/>
      <c r="F71" s="182"/>
      <c r="G71" s="17"/>
      <c r="L71" s="283">
        <f t="shared" si="0"/>
        <v>0</v>
      </c>
      <c r="N71" s="336">
        <f>IF(ISNA(VLOOKUP(A71,'Drop down lists'!A:A,1,FALSE)),1,0)</f>
        <v>0</v>
      </c>
    </row>
    <row r="72" spans="1:14" ht="25" customHeight="1">
      <c r="A72" s="310" t="s">
        <v>4506</v>
      </c>
      <c r="B72" s="182"/>
      <c r="C72" s="182"/>
      <c r="D72" s="182"/>
      <c r="E72" s="182"/>
      <c r="F72" s="182"/>
      <c r="G72" s="17"/>
      <c r="L72" s="283">
        <f t="shared" si="0"/>
        <v>0</v>
      </c>
      <c r="N72" s="336">
        <f>IF(ISNA(VLOOKUP(A72,'Drop down lists'!A:A,1,FALSE)),1,0)</f>
        <v>0</v>
      </c>
    </row>
    <row r="73" spans="1:14" ht="25" customHeight="1">
      <c r="A73" s="310" t="s">
        <v>4506</v>
      </c>
      <c r="B73" s="182"/>
      <c r="C73" s="182"/>
      <c r="D73" s="182"/>
      <c r="E73" s="182"/>
      <c r="F73" s="182"/>
      <c r="G73" s="17"/>
      <c r="L73" s="283">
        <f t="shared" si="0"/>
        <v>0</v>
      </c>
      <c r="N73" s="336">
        <f>IF(ISNA(VLOOKUP(A73,'Drop down lists'!A:A,1,FALSE)),1,0)</f>
        <v>0</v>
      </c>
    </row>
    <row r="74" spans="1:14" ht="25" customHeight="1">
      <c r="A74" s="310" t="s">
        <v>4506</v>
      </c>
      <c r="B74" s="182"/>
      <c r="C74" s="182"/>
      <c r="D74" s="182"/>
      <c r="E74" s="182"/>
      <c r="F74" s="182"/>
      <c r="G74" s="17"/>
      <c r="L74" s="283">
        <f t="shared" si="0"/>
        <v>0</v>
      </c>
      <c r="N74" s="336">
        <f>IF(ISNA(VLOOKUP(A74,'Drop down lists'!A:A,1,FALSE)),1,0)</f>
        <v>0</v>
      </c>
    </row>
    <row r="75" spans="1:14" ht="25" customHeight="1">
      <c r="A75" s="310" t="s">
        <v>4506</v>
      </c>
      <c r="B75" s="182"/>
      <c r="C75" s="182"/>
      <c r="D75" s="182"/>
      <c r="E75" s="182"/>
      <c r="F75" s="182"/>
      <c r="G75" s="17"/>
      <c r="L75" s="283">
        <f t="shared" si="0"/>
        <v>0</v>
      </c>
      <c r="N75" s="336">
        <f>IF(ISNA(VLOOKUP(A75,'Drop down lists'!A:A,1,FALSE)),1,0)</f>
        <v>0</v>
      </c>
    </row>
    <row r="76" spans="1:14" ht="25" customHeight="1">
      <c r="A76" s="310" t="s">
        <v>4506</v>
      </c>
      <c r="B76" s="182"/>
      <c r="C76" s="182"/>
      <c r="D76" s="182"/>
      <c r="E76" s="182"/>
      <c r="F76" s="182"/>
      <c r="G76" s="17"/>
      <c r="L76" s="283">
        <f t="shared" si="0"/>
        <v>0</v>
      </c>
      <c r="N76" s="336">
        <f>IF(ISNA(VLOOKUP(A76,'Drop down lists'!A:A,1,FALSE)),1,0)</f>
        <v>0</v>
      </c>
    </row>
    <row r="77" spans="1:14" ht="25" customHeight="1">
      <c r="A77" s="310" t="s">
        <v>4506</v>
      </c>
      <c r="B77" s="182"/>
      <c r="C77" s="182"/>
      <c r="D77" s="182"/>
      <c r="E77" s="182"/>
      <c r="F77" s="182"/>
      <c r="G77" s="17"/>
      <c r="L77" s="283">
        <f t="shared" si="0"/>
        <v>0</v>
      </c>
      <c r="N77" s="336">
        <f>IF(ISNA(VLOOKUP(A77,'Drop down lists'!A:A,1,FALSE)),1,0)</f>
        <v>0</v>
      </c>
    </row>
    <row r="78" spans="1:14" ht="25" customHeight="1">
      <c r="A78" s="310" t="s">
        <v>4506</v>
      </c>
      <c r="B78" s="182"/>
      <c r="C78" s="182"/>
      <c r="D78" s="182"/>
      <c r="E78" s="182"/>
      <c r="F78" s="182"/>
      <c r="G78" s="17"/>
      <c r="L78" s="283">
        <f t="shared" ref="L78:L141" si="1">IF(ISNUMBER(B78+C78+D78+E78+F78),0,1)</f>
        <v>0</v>
      </c>
      <c r="N78" s="336">
        <f>IF(ISNA(VLOOKUP(A78,'Drop down lists'!A:A,1,FALSE)),1,0)</f>
        <v>0</v>
      </c>
    </row>
    <row r="79" spans="1:14" ht="25" customHeight="1">
      <c r="A79" s="310" t="s">
        <v>4506</v>
      </c>
      <c r="B79" s="182"/>
      <c r="C79" s="182"/>
      <c r="D79" s="182"/>
      <c r="E79" s="182"/>
      <c r="F79" s="182"/>
      <c r="G79" s="17"/>
      <c r="L79" s="283">
        <f t="shared" si="1"/>
        <v>0</v>
      </c>
      <c r="N79" s="336">
        <f>IF(ISNA(VLOOKUP(A79,'Drop down lists'!A:A,1,FALSE)),1,0)</f>
        <v>0</v>
      </c>
    </row>
    <row r="80" spans="1:14" ht="25" customHeight="1">
      <c r="A80" s="310" t="s">
        <v>4506</v>
      </c>
      <c r="B80" s="182"/>
      <c r="C80" s="182"/>
      <c r="D80" s="182"/>
      <c r="E80" s="182"/>
      <c r="F80" s="182"/>
      <c r="G80" s="17"/>
      <c r="L80" s="283">
        <f t="shared" si="1"/>
        <v>0</v>
      </c>
      <c r="N80" s="336">
        <f>IF(ISNA(VLOOKUP(A80,'Drop down lists'!A:A,1,FALSE)),1,0)</f>
        <v>0</v>
      </c>
    </row>
    <row r="81" spans="1:14" ht="25" customHeight="1">
      <c r="A81" s="310" t="s">
        <v>4506</v>
      </c>
      <c r="B81" s="182"/>
      <c r="C81" s="182"/>
      <c r="D81" s="182"/>
      <c r="E81" s="182"/>
      <c r="F81" s="182"/>
      <c r="G81" s="17"/>
      <c r="L81" s="283">
        <f t="shared" si="1"/>
        <v>0</v>
      </c>
      <c r="N81" s="336">
        <f>IF(ISNA(VLOOKUP(A81,'Drop down lists'!A:A,1,FALSE)),1,0)</f>
        <v>0</v>
      </c>
    </row>
    <row r="82" spans="1:14" ht="25" customHeight="1">
      <c r="A82" s="310" t="s">
        <v>4506</v>
      </c>
      <c r="B82" s="182"/>
      <c r="C82" s="182"/>
      <c r="D82" s="182"/>
      <c r="E82" s="182"/>
      <c r="F82" s="182"/>
      <c r="G82" s="17"/>
      <c r="L82" s="283">
        <f t="shared" si="1"/>
        <v>0</v>
      </c>
      <c r="N82" s="336">
        <f>IF(ISNA(VLOOKUP(A82,'Drop down lists'!A:A,1,FALSE)),1,0)</f>
        <v>0</v>
      </c>
    </row>
    <row r="83" spans="1:14" ht="25" customHeight="1">
      <c r="A83" s="310" t="s">
        <v>4506</v>
      </c>
      <c r="B83" s="182"/>
      <c r="C83" s="182"/>
      <c r="D83" s="182"/>
      <c r="E83" s="182"/>
      <c r="F83" s="182"/>
      <c r="G83" s="17"/>
      <c r="L83" s="283">
        <f t="shared" si="1"/>
        <v>0</v>
      </c>
      <c r="N83" s="336">
        <f>IF(ISNA(VLOOKUP(A83,'Drop down lists'!A:A,1,FALSE)),1,0)</f>
        <v>0</v>
      </c>
    </row>
    <row r="84" spans="1:14" ht="25" customHeight="1">
      <c r="A84" s="310" t="s">
        <v>4506</v>
      </c>
      <c r="B84" s="182"/>
      <c r="C84" s="182"/>
      <c r="D84" s="182"/>
      <c r="E84" s="182"/>
      <c r="F84" s="182"/>
      <c r="G84" s="17"/>
      <c r="L84" s="283">
        <f t="shared" si="1"/>
        <v>0</v>
      </c>
      <c r="N84" s="336">
        <f>IF(ISNA(VLOOKUP(A84,'Drop down lists'!A:A,1,FALSE)),1,0)</f>
        <v>0</v>
      </c>
    </row>
    <row r="85" spans="1:14" ht="25" customHeight="1">
      <c r="A85" s="310" t="s">
        <v>4506</v>
      </c>
      <c r="B85" s="182"/>
      <c r="C85" s="182"/>
      <c r="D85" s="182"/>
      <c r="E85" s="182"/>
      <c r="F85" s="182"/>
      <c r="G85" s="17"/>
      <c r="L85" s="283">
        <f t="shared" si="1"/>
        <v>0</v>
      </c>
      <c r="N85" s="336">
        <f>IF(ISNA(VLOOKUP(A85,'Drop down lists'!A:A,1,FALSE)),1,0)</f>
        <v>0</v>
      </c>
    </row>
    <row r="86" spans="1:14" ht="25" customHeight="1">
      <c r="A86" s="310" t="s">
        <v>4506</v>
      </c>
      <c r="B86" s="182"/>
      <c r="C86" s="182"/>
      <c r="D86" s="182"/>
      <c r="E86" s="182"/>
      <c r="F86" s="182"/>
      <c r="G86" s="17"/>
      <c r="L86" s="283">
        <f t="shared" si="1"/>
        <v>0</v>
      </c>
      <c r="N86" s="336">
        <f>IF(ISNA(VLOOKUP(A86,'Drop down lists'!A:A,1,FALSE)),1,0)</f>
        <v>0</v>
      </c>
    </row>
    <row r="87" spans="1:14" ht="25" customHeight="1">
      <c r="A87" s="310" t="s">
        <v>4506</v>
      </c>
      <c r="B87" s="182"/>
      <c r="C87" s="182"/>
      <c r="D87" s="182"/>
      <c r="E87" s="182"/>
      <c r="F87" s="182"/>
      <c r="G87" s="17"/>
      <c r="L87" s="283">
        <f t="shared" si="1"/>
        <v>0</v>
      </c>
      <c r="N87" s="336">
        <f>IF(ISNA(VLOOKUP(A87,'Drop down lists'!A:A,1,FALSE)),1,0)</f>
        <v>0</v>
      </c>
    </row>
    <row r="88" spans="1:14" ht="25" customHeight="1">
      <c r="A88" s="310" t="s">
        <v>4506</v>
      </c>
      <c r="B88" s="182"/>
      <c r="C88" s="182"/>
      <c r="D88" s="182"/>
      <c r="E88" s="182"/>
      <c r="F88" s="182"/>
      <c r="G88" s="17"/>
      <c r="L88" s="283">
        <f t="shared" si="1"/>
        <v>0</v>
      </c>
      <c r="N88" s="336">
        <f>IF(ISNA(VLOOKUP(A88,'Drop down lists'!A:A,1,FALSE)),1,0)</f>
        <v>0</v>
      </c>
    </row>
    <row r="89" spans="1:14" ht="25" customHeight="1">
      <c r="A89" s="310" t="s">
        <v>4506</v>
      </c>
      <c r="B89" s="182"/>
      <c r="C89" s="182"/>
      <c r="D89" s="182"/>
      <c r="E89" s="182"/>
      <c r="F89" s="182"/>
      <c r="G89" s="17"/>
      <c r="L89" s="283">
        <f t="shared" si="1"/>
        <v>0</v>
      </c>
      <c r="N89" s="336">
        <f>IF(ISNA(VLOOKUP(A89,'Drop down lists'!A:A,1,FALSE)),1,0)</f>
        <v>0</v>
      </c>
    </row>
    <row r="90" spans="1:14" ht="25" customHeight="1">
      <c r="A90" s="310" t="s">
        <v>4506</v>
      </c>
      <c r="B90" s="182"/>
      <c r="C90" s="182"/>
      <c r="D90" s="182"/>
      <c r="E90" s="182"/>
      <c r="F90" s="182"/>
      <c r="G90" s="17"/>
      <c r="L90" s="283">
        <f t="shared" si="1"/>
        <v>0</v>
      </c>
      <c r="N90" s="336">
        <f>IF(ISNA(VLOOKUP(A90,'Drop down lists'!A:A,1,FALSE)),1,0)</f>
        <v>0</v>
      </c>
    </row>
    <row r="91" spans="1:14" ht="25" customHeight="1">
      <c r="A91" s="310" t="s">
        <v>4506</v>
      </c>
      <c r="B91" s="182"/>
      <c r="C91" s="182"/>
      <c r="D91" s="182"/>
      <c r="E91" s="182"/>
      <c r="F91" s="182"/>
      <c r="G91" s="17"/>
      <c r="L91" s="283">
        <f t="shared" si="1"/>
        <v>0</v>
      </c>
      <c r="N91" s="336">
        <f>IF(ISNA(VLOOKUP(A91,'Drop down lists'!A:A,1,FALSE)),1,0)</f>
        <v>0</v>
      </c>
    </row>
    <row r="92" spans="1:14" ht="25" customHeight="1">
      <c r="A92" s="310" t="s">
        <v>4506</v>
      </c>
      <c r="B92" s="182"/>
      <c r="C92" s="182"/>
      <c r="D92" s="182"/>
      <c r="E92" s="182"/>
      <c r="F92" s="182"/>
      <c r="G92" s="17"/>
      <c r="L92" s="283">
        <f t="shared" si="1"/>
        <v>0</v>
      </c>
      <c r="N92" s="336">
        <f>IF(ISNA(VLOOKUP(A92,'Drop down lists'!A:A,1,FALSE)),1,0)</f>
        <v>0</v>
      </c>
    </row>
    <row r="93" spans="1:14" ht="25" customHeight="1">
      <c r="A93" s="310" t="s">
        <v>4506</v>
      </c>
      <c r="B93" s="182"/>
      <c r="C93" s="182"/>
      <c r="D93" s="182"/>
      <c r="E93" s="182"/>
      <c r="F93" s="182"/>
      <c r="G93" s="17"/>
      <c r="L93" s="283">
        <f t="shared" si="1"/>
        <v>0</v>
      </c>
      <c r="N93" s="336">
        <f>IF(ISNA(VLOOKUP(A93,'Drop down lists'!A:A,1,FALSE)),1,0)</f>
        <v>0</v>
      </c>
    </row>
    <row r="94" spans="1:14" ht="25" customHeight="1">
      <c r="A94" s="310" t="s">
        <v>4506</v>
      </c>
      <c r="B94" s="182"/>
      <c r="C94" s="182"/>
      <c r="D94" s="182"/>
      <c r="E94" s="182"/>
      <c r="F94" s="182"/>
      <c r="G94" s="17"/>
      <c r="L94" s="283">
        <f t="shared" si="1"/>
        <v>0</v>
      </c>
      <c r="N94" s="336">
        <f>IF(ISNA(VLOOKUP(A94,'Drop down lists'!A:A,1,FALSE)),1,0)</f>
        <v>0</v>
      </c>
    </row>
    <row r="95" spans="1:14" ht="25" customHeight="1">
      <c r="A95" s="310" t="s">
        <v>4506</v>
      </c>
      <c r="B95" s="182"/>
      <c r="C95" s="182"/>
      <c r="D95" s="182"/>
      <c r="E95" s="182"/>
      <c r="F95" s="182"/>
      <c r="G95" s="17"/>
      <c r="L95" s="283">
        <f t="shared" si="1"/>
        <v>0</v>
      </c>
      <c r="N95" s="336">
        <f>IF(ISNA(VLOOKUP(A95,'Drop down lists'!A:A,1,FALSE)),1,0)</f>
        <v>0</v>
      </c>
    </row>
    <row r="96" spans="1:14" ht="25" customHeight="1">
      <c r="A96" s="310" t="s">
        <v>4506</v>
      </c>
      <c r="B96" s="182"/>
      <c r="C96" s="182"/>
      <c r="D96" s="182"/>
      <c r="E96" s="182"/>
      <c r="F96" s="182"/>
      <c r="G96" s="17"/>
      <c r="L96" s="283">
        <f t="shared" si="1"/>
        <v>0</v>
      </c>
      <c r="N96" s="336">
        <f>IF(ISNA(VLOOKUP(A96,'Drop down lists'!A:A,1,FALSE)),1,0)</f>
        <v>0</v>
      </c>
    </row>
    <row r="97" spans="1:14" ht="25" customHeight="1">
      <c r="A97" s="310" t="s">
        <v>4506</v>
      </c>
      <c r="B97" s="182"/>
      <c r="C97" s="182"/>
      <c r="D97" s="182"/>
      <c r="E97" s="182"/>
      <c r="F97" s="182"/>
      <c r="G97" s="17"/>
      <c r="L97" s="283">
        <f t="shared" si="1"/>
        <v>0</v>
      </c>
      <c r="N97" s="336">
        <f>IF(ISNA(VLOOKUP(A97,'Drop down lists'!A:A,1,FALSE)),1,0)</f>
        <v>0</v>
      </c>
    </row>
    <row r="98" spans="1:14" ht="25" customHeight="1">
      <c r="A98" s="310" t="s">
        <v>4506</v>
      </c>
      <c r="B98" s="182"/>
      <c r="C98" s="182"/>
      <c r="D98" s="182"/>
      <c r="E98" s="182"/>
      <c r="F98" s="182"/>
      <c r="G98" s="17"/>
      <c r="L98" s="283">
        <f t="shared" si="1"/>
        <v>0</v>
      </c>
      <c r="N98" s="336">
        <f>IF(ISNA(VLOOKUP(A98,'Drop down lists'!A:A,1,FALSE)),1,0)</f>
        <v>0</v>
      </c>
    </row>
    <row r="99" spans="1:14" ht="25" customHeight="1">
      <c r="A99" s="310" t="s">
        <v>4506</v>
      </c>
      <c r="B99" s="182"/>
      <c r="C99" s="182"/>
      <c r="D99" s="182"/>
      <c r="E99" s="182"/>
      <c r="F99" s="182"/>
      <c r="G99" s="17"/>
      <c r="L99" s="283">
        <f t="shared" si="1"/>
        <v>0</v>
      </c>
      <c r="N99" s="336">
        <f>IF(ISNA(VLOOKUP(A99,'Drop down lists'!A:A,1,FALSE)),1,0)</f>
        <v>0</v>
      </c>
    </row>
    <row r="100" spans="1:14" ht="25" customHeight="1">
      <c r="A100" s="310" t="s">
        <v>4506</v>
      </c>
      <c r="B100" s="182"/>
      <c r="C100" s="182"/>
      <c r="D100" s="182"/>
      <c r="E100" s="182"/>
      <c r="F100" s="182"/>
      <c r="G100" s="17"/>
      <c r="L100" s="283">
        <f t="shared" si="1"/>
        <v>0</v>
      </c>
      <c r="N100" s="336">
        <f>IF(ISNA(VLOOKUP(A100,'Drop down lists'!A:A,1,FALSE)),1,0)</f>
        <v>0</v>
      </c>
    </row>
    <row r="101" spans="1:14" ht="25" customHeight="1">
      <c r="A101" s="310" t="s">
        <v>4506</v>
      </c>
      <c r="B101" s="182"/>
      <c r="C101" s="182"/>
      <c r="D101" s="182"/>
      <c r="E101" s="182"/>
      <c r="F101" s="182"/>
      <c r="G101" s="17"/>
      <c r="L101" s="283">
        <f t="shared" si="1"/>
        <v>0</v>
      </c>
      <c r="N101" s="336">
        <f>IF(ISNA(VLOOKUP(A101,'Drop down lists'!A:A,1,FALSE)),1,0)</f>
        <v>0</v>
      </c>
    </row>
    <row r="102" spans="1:14" ht="25" customHeight="1">
      <c r="A102" s="310" t="s">
        <v>4506</v>
      </c>
      <c r="B102" s="182"/>
      <c r="C102" s="182"/>
      <c r="D102" s="182"/>
      <c r="E102" s="182"/>
      <c r="F102" s="182"/>
      <c r="G102" s="17"/>
      <c r="L102" s="283">
        <f t="shared" si="1"/>
        <v>0</v>
      </c>
      <c r="N102" s="336">
        <f>IF(ISNA(VLOOKUP(A102,'Drop down lists'!A:A,1,FALSE)),1,0)</f>
        <v>0</v>
      </c>
    </row>
    <row r="103" spans="1:14" ht="25" customHeight="1">
      <c r="A103" s="310" t="s">
        <v>4506</v>
      </c>
      <c r="B103" s="182"/>
      <c r="C103" s="182"/>
      <c r="D103" s="182"/>
      <c r="E103" s="182"/>
      <c r="F103" s="182"/>
      <c r="G103" s="17"/>
      <c r="L103" s="283">
        <f t="shared" si="1"/>
        <v>0</v>
      </c>
      <c r="N103" s="336">
        <f>IF(ISNA(VLOOKUP(A103,'Drop down lists'!A:A,1,FALSE)),1,0)</f>
        <v>0</v>
      </c>
    </row>
    <row r="104" spans="1:14" ht="25" customHeight="1">
      <c r="A104" s="310" t="s">
        <v>4506</v>
      </c>
      <c r="B104" s="182"/>
      <c r="C104" s="182"/>
      <c r="D104" s="182"/>
      <c r="E104" s="182"/>
      <c r="F104" s="182"/>
      <c r="G104" s="17"/>
      <c r="L104" s="283">
        <f t="shared" si="1"/>
        <v>0</v>
      </c>
      <c r="N104" s="336">
        <f>IF(ISNA(VLOOKUP(A104,'Drop down lists'!A:A,1,FALSE)),1,0)</f>
        <v>0</v>
      </c>
    </row>
    <row r="105" spans="1:14" ht="25" customHeight="1">
      <c r="A105" s="310" t="s">
        <v>4506</v>
      </c>
      <c r="B105" s="182"/>
      <c r="C105" s="182"/>
      <c r="D105" s="182"/>
      <c r="E105" s="182"/>
      <c r="F105" s="182"/>
      <c r="G105" s="17"/>
      <c r="L105" s="283">
        <f t="shared" si="1"/>
        <v>0</v>
      </c>
      <c r="N105" s="336">
        <f>IF(ISNA(VLOOKUP(A105,'Drop down lists'!A:A,1,FALSE)),1,0)</f>
        <v>0</v>
      </c>
    </row>
    <row r="106" spans="1:14" ht="25" customHeight="1">
      <c r="A106" s="310" t="s">
        <v>4506</v>
      </c>
      <c r="B106" s="182"/>
      <c r="C106" s="182"/>
      <c r="D106" s="182"/>
      <c r="E106" s="182"/>
      <c r="F106" s="182"/>
      <c r="G106" s="17"/>
      <c r="L106" s="283">
        <f t="shared" si="1"/>
        <v>0</v>
      </c>
      <c r="N106" s="336">
        <f>IF(ISNA(VLOOKUP(A106,'Drop down lists'!A:A,1,FALSE)),1,0)</f>
        <v>0</v>
      </c>
    </row>
    <row r="107" spans="1:14" ht="25" customHeight="1">
      <c r="A107" s="310" t="s">
        <v>4506</v>
      </c>
      <c r="B107" s="182"/>
      <c r="C107" s="182"/>
      <c r="D107" s="182"/>
      <c r="E107" s="182"/>
      <c r="F107" s="182"/>
      <c r="G107" s="17"/>
      <c r="L107" s="283">
        <f t="shared" si="1"/>
        <v>0</v>
      </c>
      <c r="N107" s="336">
        <f>IF(ISNA(VLOOKUP(A107,'Drop down lists'!A:A,1,FALSE)),1,0)</f>
        <v>0</v>
      </c>
    </row>
    <row r="108" spans="1:14" ht="25" customHeight="1">
      <c r="A108" s="310" t="s">
        <v>4506</v>
      </c>
      <c r="B108" s="182"/>
      <c r="C108" s="182"/>
      <c r="D108" s="182"/>
      <c r="E108" s="182"/>
      <c r="F108" s="182"/>
      <c r="G108" s="17"/>
      <c r="L108" s="283">
        <f t="shared" si="1"/>
        <v>0</v>
      </c>
      <c r="N108" s="336">
        <f>IF(ISNA(VLOOKUP(A108,'Drop down lists'!A:A,1,FALSE)),1,0)</f>
        <v>0</v>
      </c>
    </row>
    <row r="109" spans="1:14" ht="25" customHeight="1">
      <c r="A109" s="310" t="s">
        <v>4506</v>
      </c>
      <c r="B109" s="182"/>
      <c r="C109" s="182"/>
      <c r="D109" s="182"/>
      <c r="E109" s="182"/>
      <c r="F109" s="182"/>
      <c r="G109" s="17"/>
      <c r="L109" s="283">
        <f t="shared" si="1"/>
        <v>0</v>
      </c>
      <c r="N109" s="336">
        <f>IF(ISNA(VLOOKUP(A109,'Drop down lists'!A:A,1,FALSE)),1,0)</f>
        <v>0</v>
      </c>
    </row>
    <row r="110" spans="1:14" ht="25" customHeight="1">
      <c r="A110" s="310" t="s">
        <v>4506</v>
      </c>
      <c r="B110" s="182"/>
      <c r="C110" s="182"/>
      <c r="D110" s="182"/>
      <c r="E110" s="182"/>
      <c r="F110" s="182"/>
      <c r="G110" s="17"/>
      <c r="L110" s="283">
        <f t="shared" si="1"/>
        <v>0</v>
      </c>
      <c r="N110" s="336">
        <f>IF(ISNA(VLOOKUP(A110,'Drop down lists'!A:A,1,FALSE)),1,0)</f>
        <v>0</v>
      </c>
    </row>
    <row r="111" spans="1:14" ht="25" customHeight="1">
      <c r="A111" s="310" t="s">
        <v>4506</v>
      </c>
      <c r="B111" s="182"/>
      <c r="C111" s="182"/>
      <c r="D111" s="182"/>
      <c r="E111" s="182"/>
      <c r="F111" s="182"/>
      <c r="G111" s="17"/>
      <c r="L111" s="283">
        <f t="shared" si="1"/>
        <v>0</v>
      </c>
      <c r="N111" s="336">
        <f>IF(ISNA(VLOOKUP(A111,'Drop down lists'!A:A,1,FALSE)),1,0)</f>
        <v>0</v>
      </c>
    </row>
    <row r="112" spans="1:14" ht="25" customHeight="1">
      <c r="A112" s="310" t="s">
        <v>4506</v>
      </c>
      <c r="B112" s="182"/>
      <c r="C112" s="182"/>
      <c r="D112" s="182"/>
      <c r="E112" s="182"/>
      <c r="F112" s="182"/>
      <c r="G112" s="17"/>
      <c r="L112" s="283">
        <f t="shared" si="1"/>
        <v>0</v>
      </c>
      <c r="N112" s="336">
        <f>IF(ISNA(VLOOKUP(A112,'Drop down lists'!A:A,1,FALSE)),1,0)</f>
        <v>0</v>
      </c>
    </row>
    <row r="113" spans="1:14" ht="25" customHeight="1">
      <c r="A113" s="310" t="s">
        <v>4506</v>
      </c>
      <c r="B113" s="182"/>
      <c r="C113" s="182"/>
      <c r="D113" s="182"/>
      <c r="E113" s="182"/>
      <c r="F113" s="182"/>
      <c r="G113" s="17"/>
      <c r="L113" s="283">
        <f t="shared" si="1"/>
        <v>0</v>
      </c>
      <c r="N113" s="336">
        <f>IF(ISNA(VLOOKUP(A113,'Drop down lists'!A:A,1,FALSE)),1,0)</f>
        <v>0</v>
      </c>
    </row>
    <row r="114" spans="1:14" ht="25" customHeight="1">
      <c r="A114" s="310" t="s">
        <v>4506</v>
      </c>
      <c r="B114" s="182"/>
      <c r="C114" s="182"/>
      <c r="D114" s="182"/>
      <c r="E114" s="182"/>
      <c r="F114" s="182"/>
      <c r="G114" s="17"/>
      <c r="L114" s="283">
        <f t="shared" si="1"/>
        <v>0</v>
      </c>
      <c r="N114" s="336">
        <f>IF(ISNA(VLOOKUP(A114,'Drop down lists'!A:A,1,FALSE)),1,0)</f>
        <v>0</v>
      </c>
    </row>
    <row r="115" spans="1:14" ht="25" customHeight="1">
      <c r="A115" s="310" t="s">
        <v>4506</v>
      </c>
      <c r="B115" s="182"/>
      <c r="C115" s="182"/>
      <c r="D115" s="182"/>
      <c r="E115" s="182"/>
      <c r="F115" s="182"/>
      <c r="G115" s="17"/>
      <c r="L115" s="283">
        <f t="shared" si="1"/>
        <v>0</v>
      </c>
      <c r="N115" s="336">
        <f>IF(ISNA(VLOOKUP(A115,'Drop down lists'!A:A,1,FALSE)),1,0)</f>
        <v>0</v>
      </c>
    </row>
    <row r="116" spans="1:14" ht="25" customHeight="1">
      <c r="A116" s="310" t="s">
        <v>4506</v>
      </c>
      <c r="B116" s="182"/>
      <c r="C116" s="182"/>
      <c r="D116" s="182"/>
      <c r="E116" s="182"/>
      <c r="F116" s="182"/>
      <c r="G116" s="17"/>
      <c r="L116" s="283">
        <f t="shared" si="1"/>
        <v>0</v>
      </c>
      <c r="N116" s="336">
        <f>IF(ISNA(VLOOKUP(A116,'Drop down lists'!A:A,1,FALSE)),1,0)</f>
        <v>0</v>
      </c>
    </row>
    <row r="117" spans="1:14" ht="25" customHeight="1">
      <c r="A117" s="310" t="s">
        <v>4506</v>
      </c>
      <c r="B117" s="182"/>
      <c r="C117" s="182"/>
      <c r="D117" s="182"/>
      <c r="E117" s="182"/>
      <c r="F117" s="182"/>
      <c r="G117" s="17"/>
      <c r="L117" s="283">
        <f t="shared" si="1"/>
        <v>0</v>
      </c>
      <c r="N117" s="336">
        <f>IF(ISNA(VLOOKUP(A117,'Drop down lists'!A:A,1,FALSE)),1,0)</f>
        <v>0</v>
      </c>
    </row>
    <row r="118" spans="1:14" ht="25" customHeight="1">
      <c r="A118" s="310" t="s">
        <v>4506</v>
      </c>
      <c r="B118" s="182"/>
      <c r="C118" s="182"/>
      <c r="D118" s="182"/>
      <c r="E118" s="182"/>
      <c r="F118" s="182"/>
      <c r="G118" s="17"/>
      <c r="L118" s="283">
        <f t="shared" si="1"/>
        <v>0</v>
      </c>
      <c r="N118" s="336">
        <f>IF(ISNA(VLOOKUP(A118,'Drop down lists'!A:A,1,FALSE)),1,0)</f>
        <v>0</v>
      </c>
    </row>
    <row r="119" spans="1:14" ht="25" customHeight="1">
      <c r="A119" s="310" t="s">
        <v>4506</v>
      </c>
      <c r="B119" s="182"/>
      <c r="C119" s="182"/>
      <c r="D119" s="182"/>
      <c r="E119" s="182"/>
      <c r="F119" s="182"/>
      <c r="G119" s="17"/>
      <c r="L119" s="283">
        <f t="shared" si="1"/>
        <v>0</v>
      </c>
      <c r="N119" s="336">
        <f>IF(ISNA(VLOOKUP(A119,'Drop down lists'!A:A,1,FALSE)),1,0)</f>
        <v>0</v>
      </c>
    </row>
    <row r="120" spans="1:14" ht="25" customHeight="1">
      <c r="A120" s="310" t="s">
        <v>4506</v>
      </c>
      <c r="B120" s="182"/>
      <c r="C120" s="182"/>
      <c r="D120" s="182"/>
      <c r="E120" s="182"/>
      <c r="F120" s="182"/>
      <c r="G120" s="17"/>
      <c r="L120" s="283">
        <f t="shared" si="1"/>
        <v>0</v>
      </c>
      <c r="N120" s="336">
        <f>IF(ISNA(VLOOKUP(A120,'Drop down lists'!A:A,1,FALSE)),1,0)</f>
        <v>0</v>
      </c>
    </row>
    <row r="121" spans="1:14" ht="25" customHeight="1">
      <c r="A121" s="310" t="s">
        <v>4506</v>
      </c>
      <c r="B121" s="182"/>
      <c r="C121" s="182"/>
      <c r="D121" s="182"/>
      <c r="E121" s="182"/>
      <c r="F121" s="182"/>
      <c r="G121" s="17"/>
      <c r="L121" s="283">
        <f t="shared" si="1"/>
        <v>0</v>
      </c>
      <c r="N121" s="336">
        <f>IF(ISNA(VLOOKUP(A121,'Drop down lists'!A:A,1,FALSE)),1,0)</f>
        <v>0</v>
      </c>
    </row>
    <row r="122" spans="1:14" ht="25" customHeight="1">
      <c r="A122" s="310" t="s">
        <v>4506</v>
      </c>
      <c r="B122" s="182"/>
      <c r="C122" s="182"/>
      <c r="D122" s="182"/>
      <c r="E122" s="182"/>
      <c r="F122" s="182"/>
      <c r="G122" s="17"/>
      <c r="L122" s="283">
        <f t="shared" si="1"/>
        <v>0</v>
      </c>
      <c r="N122" s="336">
        <f>IF(ISNA(VLOOKUP(A122,'Drop down lists'!A:A,1,FALSE)),1,0)</f>
        <v>0</v>
      </c>
    </row>
    <row r="123" spans="1:14" ht="25" customHeight="1">
      <c r="A123" s="310" t="s">
        <v>4506</v>
      </c>
      <c r="B123" s="182"/>
      <c r="C123" s="182"/>
      <c r="D123" s="182"/>
      <c r="E123" s="182"/>
      <c r="F123" s="182"/>
      <c r="G123" s="17"/>
      <c r="L123" s="283">
        <f t="shared" si="1"/>
        <v>0</v>
      </c>
      <c r="N123" s="336">
        <f>IF(ISNA(VLOOKUP(A123,'Drop down lists'!A:A,1,FALSE)),1,0)</f>
        <v>0</v>
      </c>
    </row>
    <row r="124" spans="1:14" ht="25" customHeight="1">
      <c r="A124" s="310" t="s">
        <v>4506</v>
      </c>
      <c r="B124" s="182"/>
      <c r="C124" s="182"/>
      <c r="D124" s="182"/>
      <c r="E124" s="182"/>
      <c r="F124" s="182"/>
      <c r="G124" s="17"/>
      <c r="L124" s="283">
        <f t="shared" si="1"/>
        <v>0</v>
      </c>
      <c r="N124" s="336">
        <f>IF(ISNA(VLOOKUP(A124,'Drop down lists'!A:A,1,FALSE)),1,0)</f>
        <v>0</v>
      </c>
    </row>
    <row r="125" spans="1:14" ht="25" customHeight="1">
      <c r="A125" s="310" t="s">
        <v>4506</v>
      </c>
      <c r="B125" s="182"/>
      <c r="C125" s="182"/>
      <c r="D125" s="182"/>
      <c r="E125" s="182"/>
      <c r="F125" s="182"/>
      <c r="G125" s="17"/>
      <c r="L125" s="283">
        <f t="shared" si="1"/>
        <v>0</v>
      </c>
      <c r="N125" s="336">
        <f>IF(ISNA(VLOOKUP(A125,'Drop down lists'!A:A,1,FALSE)),1,0)</f>
        <v>0</v>
      </c>
    </row>
    <row r="126" spans="1:14" ht="25" customHeight="1">
      <c r="A126" s="310" t="s">
        <v>4506</v>
      </c>
      <c r="B126" s="182"/>
      <c r="C126" s="182"/>
      <c r="D126" s="182"/>
      <c r="E126" s="182"/>
      <c r="F126" s="182"/>
      <c r="G126" s="17"/>
      <c r="L126" s="283">
        <f t="shared" si="1"/>
        <v>0</v>
      </c>
      <c r="N126" s="336">
        <f>IF(ISNA(VLOOKUP(A126,'Drop down lists'!A:A,1,FALSE)),1,0)</f>
        <v>0</v>
      </c>
    </row>
    <row r="127" spans="1:14" ht="25" customHeight="1">
      <c r="A127" s="310" t="s">
        <v>4506</v>
      </c>
      <c r="B127" s="182"/>
      <c r="C127" s="182"/>
      <c r="D127" s="182"/>
      <c r="E127" s="182"/>
      <c r="F127" s="182"/>
      <c r="G127" s="17"/>
      <c r="L127" s="283">
        <f t="shared" si="1"/>
        <v>0</v>
      </c>
      <c r="N127" s="336">
        <f>IF(ISNA(VLOOKUP(A127,'Drop down lists'!A:A,1,FALSE)),1,0)</f>
        <v>0</v>
      </c>
    </row>
    <row r="128" spans="1:14" ht="25" customHeight="1">
      <c r="A128" s="310" t="s">
        <v>4506</v>
      </c>
      <c r="B128" s="182"/>
      <c r="C128" s="182"/>
      <c r="D128" s="182"/>
      <c r="E128" s="182"/>
      <c r="F128" s="182"/>
      <c r="G128" s="17"/>
      <c r="L128" s="283">
        <f t="shared" si="1"/>
        <v>0</v>
      </c>
      <c r="N128" s="336">
        <f>IF(ISNA(VLOOKUP(A128,'Drop down lists'!A:A,1,FALSE)),1,0)</f>
        <v>0</v>
      </c>
    </row>
    <row r="129" spans="1:14" ht="25" customHeight="1">
      <c r="A129" s="310" t="s">
        <v>4506</v>
      </c>
      <c r="B129" s="182"/>
      <c r="C129" s="182"/>
      <c r="D129" s="182"/>
      <c r="E129" s="182"/>
      <c r="F129" s="182"/>
      <c r="G129" s="17"/>
      <c r="L129" s="283">
        <f t="shared" si="1"/>
        <v>0</v>
      </c>
      <c r="N129" s="336">
        <f>IF(ISNA(VLOOKUP(A129,'Drop down lists'!A:A,1,FALSE)),1,0)</f>
        <v>0</v>
      </c>
    </row>
    <row r="130" spans="1:14" ht="25" customHeight="1">
      <c r="A130" s="310" t="s">
        <v>4506</v>
      </c>
      <c r="B130" s="182"/>
      <c r="C130" s="182"/>
      <c r="D130" s="182"/>
      <c r="E130" s="182"/>
      <c r="F130" s="182"/>
      <c r="G130" s="17"/>
      <c r="L130" s="283">
        <f t="shared" si="1"/>
        <v>0</v>
      </c>
      <c r="N130" s="336">
        <f>IF(ISNA(VLOOKUP(A130,'Drop down lists'!A:A,1,FALSE)),1,0)</f>
        <v>0</v>
      </c>
    </row>
    <row r="131" spans="1:14" ht="25" customHeight="1">
      <c r="A131" s="310" t="s">
        <v>4506</v>
      </c>
      <c r="B131" s="182"/>
      <c r="C131" s="182"/>
      <c r="D131" s="182"/>
      <c r="E131" s="182"/>
      <c r="F131" s="182"/>
      <c r="G131" s="17"/>
      <c r="L131" s="283">
        <f t="shared" si="1"/>
        <v>0</v>
      </c>
      <c r="N131" s="336">
        <f>IF(ISNA(VLOOKUP(A131,'Drop down lists'!A:A,1,FALSE)),1,0)</f>
        <v>0</v>
      </c>
    </row>
    <row r="132" spans="1:14" ht="25" customHeight="1">
      <c r="A132" s="310" t="s">
        <v>4506</v>
      </c>
      <c r="B132" s="182"/>
      <c r="C132" s="182"/>
      <c r="D132" s="182"/>
      <c r="E132" s="182"/>
      <c r="F132" s="182"/>
      <c r="G132" s="17"/>
      <c r="L132" s="283">
        <f t="shared" si="1"/>
        <v>0</v>
      </c>
      <c r="N132" s="336">
        <f>IF(ISNA(VLOOKUP(A132,'Drop down lists'!A:A,1,FALSE)),1,0)</f>
        <v>0</v>
      </c>
    </row>
    <row r="133" spans="1:14" ht="25" customHeight="1">
      <c r="A133" s="310" t="s">
        <v>4506</v>
      </c>
      <c r="B133" s="182"/>
      <c r="C133" s="182"/>
      <c r="D133" s="182"/>
      <c r="E133" s="182"/>
      <c r="F133" s="182"/>
      <c r="G133" s="17"/>
      <c r="L133" s="283">
        <f t="shared" si="1"/>
        <v>0</v>
      </c>
      <c r="N133" s="336">
        <f>IF(ISNA(VLOOKUP(A133,'Drop down lists'!A:A,1,FALSE)),1,0)</f>
        <v>0</v>
      </c>
    </row>
    <row r="134" spans="1:14" ht="25" customHeight="1">
      <c r="A134" s="310" t="s">
        <v>4506</v>
      </c>
      <c r="B134" s="182"/>
      <c r="C134" s="182"/>
      <c r="D134" s="182"/>
      <c r="E134" s="182"/>
      <c r="F134" s="182"/>
      <c r="G134" s="17"/>
      <c r="L134" s="283">
        <f t="shared" si="1"/>
        <v>0</v>
      </c>
      <c r="N134" s="336">
        <f>IF(ISNA(VLOOKUP(A134,'Drop down lists'!A:A,1,FALSE)),1,0)</f>
        <v>0</v>
      </c>
    </row>
    <row r="135" spans="1:14" ht="25" customHeight="1">
      <c r="A135" s="310" t="s">
        <v>4506</v>
      </c>
      <c r="B135" s="182"/>
      <c r="C135" s="182"/>
      <c r="D135" s="182"/>
      <c r="E135" s="182"/>
      <c r="F135" s="182"/>
      <c r="G135" s="17"/>
      <c r="L135" s="283">
        <f t="shared" si="1"/>
        <v>0</v>
      </c>
      <c r="N135" s="336">
        <f>IF(ISNA(VLOOKUP(A135,'Drop down lists'!A:A,1,FALSE)),1,0)</f>
        <v>0</v>
      </c>
    </row>
    <row r="136" spans="1:14" ht="25" customHeight="1">
      <c r="A136" s="310" t="s">
        <v>4506</v>
      </c>
      <c r="B136" s="182"/>
      <c r="C136" s="182"/>
      <c r="D136" s="182"/>
      <c r="E136" s="182"/>
      <c r="F136" s="182"/>
      <c r="G136" s="17"/>
      <c r="L136" s="283">
        <f t="shared" si="1"/>
        <v>0</v>
      </c>
      <c r="N136" s="336">
        <f>IF(ISNA(VLOOKUP(A136,'Drop down lists'!A:A,1,FALSE)),1,0)</f>
        <v>0</v>
      </c>
    </row>
    <row r="137" spans="1:14" ht="25" customHeight="1">
      <c r="A137" s="310" t="s">
        <v>4506</v>
      </c>
      <c r="B137" s="182"/>
      <c r="C137" s="182"/>
      <c r="D137" s="182"/>
      <c r="E137" s="182"/>
      <c r="F137" s="182"/>
      <c r="G137" s="17"/>
      <c r="L137" s="283">
        <f t="shared" si="1"/>
        <v>0</v>
      </c>
      <c r="N137" s="336">
        <f>IF(ISNA(VLOOKUP(A137,'Drop down lists'!A:A,1,FALSE)),1,0)</f>
        <v>0</v>
      </c>
    </row>
    <row r="138" spans="1:14" ht="25" customHeight="1">
      <c r="A138" s="310" t="s">
        <v>4506</v>
      </c>
      <c r="B138" s="182"/>
      <c r="C138" s="182"/>
      <c r="D138" s="182"/>
      <c r="E138" s="182"/>
      <c r="F138" s="182"/>
      <c r="G138" s="17"/>
      <c r="L138" s="283">
        <f t="shared" si="1"/>
        <v>0</v>
      </c>
      <c r="N138" s="336">
        <f>IF(ISNA(VLOOKUP(A138,'Drop down lists'!A:A,1,FALSE)),1,0)</f>
        <v>0</v>
      </c>
    </row>
    <row r="139" spans="1:14" ht="25" customHeight="1">
      <c r="A139" s="310" t="s">
        <v>4506</v>
      </c>
      <c r="B139" s="182"/>
      <c r="C139" s="182"/>
      <c r="D139" s="182"/>
      <c r="E139" s="182"/>
      <c r="F139" s="182"/>
      <c r="G139" s="17"/>
      <c r="L139" s="283">
        <f t="shared" si="1"/>
        <v>0</v>
      </c>
      <c r="N139" s="336">
        <f>IF(ISNA(VLOOKUP(A139,'Drop down lists'!A:A,1,FALSE)),1,0)</f>
        <v>0</v>
      </c>
    </row>
    <row r="140" spans="1:14" ht="25" customHeight="1">
      <c r="A140" s="310" t="s">
        <v>4506</v>
      </c>
      <c r="B140" s="182"/>
      <c r="C140" s="182"/>
      <c r="D140" s="182"/>
      <c r="E140" s="182"/>
      <c r="F140" s="182"/>
      <c r="G140" s="17"/>
      <c r="L140" s="283">
        <f t="shared" si="1"/>
        <v>0</v>
      </c>
      <c r="N140" s="336">
        <f>IF(ISNA(VLOOKUP(A140,'Drop down lists'!A:A,1,FALSE)),1,0)</f>
        <v>0</v>
      </c>
    </row>
    <row r="141" spans="1:14" ht="25" customHeight="1">
      <c r="A141" s="310" t="s">
        <v>4506</v>
      </c>
      <c r="B141" s="182"/>
      <c r="C141" s="182"/>
      <c r="D141" s="182"/>
      <c r="E141" s="182"/>
      <c r="F141" s="182"/>
      <c r="G141" s="17"/>
      <c r="L141" s="283">
        <f t="shared" si="1"/>
        <v>0</v>
      </c>
      <c r="N141" s="336">
        <f>IF(ISNA(VLOOKUP(A141,'Drop down lists'!A:A,1,FALSE)),1,0)</f>
        <v>0</v>
      </c>
    </row>
    <row r="142" spans="1:14" ht="25" customHeight="1">
      <c r="A142" s="310" t="s">
        <v>4506</v>
      </c>
      <c r="B142" s="182"/>
      <c r="C142" s="182"/>
      <c r="D142" s="182"/>
      <c r="E142" s="182"/>
      <c r="F142" s="182"/>
      <c r="G142" s="17"/>
      <c r="L142" s="283">
        <f t="shared" ref="L142:L205" si="2">IF(ISNUMBER(B142+C142+D142+E142+F142),0,1)</f>
        <v>0</v>
      </c>
      <c r="N142" s="336">
        <f>IF(ISNA(VLOOKUP(A142,'Drop down lists'!A:A,1,FALSE)),1,0)</f>
        <v>0</v>
      </c>
    </row>
    <row r="143" spans="1:14" ht="25" customHeight="1">
      <c r="A143" s="310" t="s">
        <v>4506</v>
      </c>
      <c r="B143" s="182"/>
      <c r="C143" s="182"/>
      <c r="D143" s="182"/>
      <c r="E143" s="182"/>
      <c r="F143" s="182"/>
      <c r="G143" s="17"/>
      <c r="L143" s="283">
        <f t="shared" si="2"/>
        <v>0</v>
      </c>
      <c r="N143" s="336">
        <f>IF(ISNA(VLOOKUP(A143,'Drop down lists'!A:A,1,FALSE)),1,0)</f>
        <v>0</v>
      </c>
    </row>
    <row r="144" spans="1:14" ht="25" customHeight="1">
      <c r="A144" s="310" t="s">
        <v>4506</v>
      </c>
      <c r="B144" s="182"/>
      <c r="C144" s="182"/>
      <c r="D144" s="182"/>
      <c r="E144" s="182"/>
      <c r="F144" s="182"/>
      <c r="G144" s="17"/>
      <c r="L144" s="337">
        <f t="shared" si="2"/>
        <v>0</v>
      </c>
      <c r="N144" s="337">
        <f>IF(ISNA(VLOOKUP(A144,'Drop down lists'!A:A,1,FALSE)),1,0)</f>
        <v>0</v>
      </c>
    </row>
    <row r="145" spans="1:14" ht="25" customHeight="1">
      <c r="A145" s="310" t="s">
        <v>4506</v>
      </c>
      <c r="B145" s="182"/>
      <c r="C145" s="182"/>
      <c r="D145" s="182"/>
      <c r="E145" s="182"/>
      <c r="F145" s="182"/>
      <c r="G145" s="17"/>
      <c r="L145" s="337">
        <f t="shared" si="2"/>
        <v>0</v>
      </c>
      <c r="N145" s="337">
        <f>IF(ISNA(VLOOKUP(A145,'Drop down lists'!A:A,1,FALSE)),1,0)</f>
        <v>0</v>
      </c>
    </row>
    <row r="146" spans="1:14" ht="25" customHeight="1">
      <c r="A146" s="310" t="s">
        <v>4506</v>
      </c>
      <c r="B146" s="182"/>
      <c r="C146" s="182"/>
      <c r="D146" s="182"/>
      <c r="E146" s="182"/>
      <c r="F146" s="182"/>
      <c r="G146" s="17"/>
      <c r="L146" s="337">
        <f t="shared" si="2"/>
        <v>0</v>
      </c>
      <c r="N146" s="337">
        <f>IF(ISNA(VLOOKUP(A146,'Drop down lists'!A:A,1,FALSE)),1,0)</f>
        <v>0</v>
      </c>
    </row>
    <row r="147" spans="1:14" ht="25" customHeight="1">
      <c r="A147" s="310" t="s">
        <v>4506</v>
      </c>
      <c r="B147" s="182"/>
      <c r="C147" s="182"/>
      <c r="D147" s="182"/>
      <c r="E147" s="182"/>
      <c r="F147" s="182"/>
      <c r="G147" s="17"/>
      <c r="L147" s="337">
        <f t="shared" si="2"/>
        <v>0</v>
      </c>
      <c r="N147" s="337">
        <f>IF(ISNA(VLOOKUP(A147,'Drop down lists'!A:A,1,FALSE)),1,0)</f>
        <v>0</v>
      </c>
    </row>
    <row r="148" spans="1:14" ht="25" customHeight="1">
      <c r="A148" s="310" t="s">
        <v>4506</v>
      </c>
      <c r="B148" s="182"/>
      <c r="C148" s="182"/>
      <c r="D148" s="182"/>
      <c r="E148" s="182"/>
      <c r="F148" s="182"/>
      <c r="G148" s="17"/>
      <c r="L148" s="337">
        <f t="shared" si="2"/>
        <v>0</v>
      </c>
      <c r="N148" s="337">
        <f>IF(ISNA(VLOOKUP(A148,'Drop down lists'!A:A,1,FALSE)),1,0)</f>
        <v>0</v>
      </c>
    </row>
    <row r="149" spans="1:14" ht="25" customHeight="1">
      <c r="A149" s="310" t="s">
        <v>4506</v>
      </c>
      <c r="B149" s="182"/>
      <c r="C149" s="182"/>
      <c r="D149" s="182"/>
      <c r="E149" s="182"/>
      <c r="F149" s="182"/>
      <c r="G149" s="17"/>
      <c r="L149" s="337">
        <f t="shared" si="2"/>
        <v>0</v>
      </c>
      <c r="N149" s="337">
        <f>IF(ISNA(VLOOKUP(A149,'Drop down lists'!A:A,1,FALSE)),1,0)</f>
        <v>0</v>
      </c>
    </row>
    <row r="150" spans="1:14" ht="25" customHeight="1">
      <c r="A150" s="310" t="s">
        <v>4506</v>
      </c>
      <c r="B150" s="182"/>
      <c r="C150" s="182"/>
      <c r="D150" s="182"/>
      <c r="E150" s="182"/>
      <c r="F150" s="182"/>
      <c r="G150" s="17"/>
      <c r="L150" s="337">
        <f t="shared" si="2"/>
        <v>0</v>
      </c>
      <c r="N150" s="337">
        <f>IF(ISNA(VLOOKUP(A150,'Drop down lists'!A:A,1,FALSE)),1,0)</f>
        <v>0</v>
      </c>
    </row>
    <row r="151" spans="1:14" ht="25" customHeight="1">
      <c r="A151" s="310" t="s">
        <v>4506</v>
      </c>
      <c r="B151" s="182"/>
      <c r="C151" s="182"/>
      <c r="D151" s="182"/>
      <c r="E151" s="182"/>
      <c r="F151" s="182"/>
      <c r="G151" s="17"/>
      <c r="L151" s="337">
        <f t="shared" si="2"/>
        <v>0</v>
      </c>
      <c r="N151" s="337">
        <f>IF(ISNA(VLOOKUP(A151,'Drop down lists'!A:A,1,FALSE)),1,0)</f>
        <v>0</v>
      </c>
    </row>
    <row r="152" spans="1:14" ht="25" customHeight="1">
      <c r="A152" s="310" t="s">
        <v>4506</v>
      </c>
      <c r="B152" s="182"/>
      <c r="C152" s="182"/>
      <c r="D152" s="182"/>
      <c r="E152" s="182"/>
      <c r="F152" s="182"/>
      <c r="G152" s="17"/>
      <c r="L152" s="337">
        <f t="shared" si="2"/>
        <v>0</v>
      </c>
      <c r="N152" s="337">
        <f>IF(ISNA(VLOOKUP(A152,'Drop down lists'!A:A,1,FALSE)),1,0)</f>
        <v>0</v>
      </c>
    </row>
    <row r="153" spans="1:14" ht="25" customHeight="1">
      <c r="A153" s="310" t="s">
        <v>4506</v>
      </c>
      <c r="B153" s="182"/>
      <c r="C153" s="182"/>
      <c r="D153" s="182"/>
      <c r="E153" s="182"/>
      <c r="F153" s="182"/>
      <c r="G153" s="17"/>
      <c r="L153" s="337">
        <f t="shared" si="2"/>
        <v>0</v>
      </c>
      <c r="N153" s="337">
        <f>IF(ISNA(VLOOKUP(A153,'Drop down lists'!A:A,1,FALSE)),1,0)</f>
        <v>0</v>
      </c>
    </row>
    <row r="154" spans="1:14" ht="25" customHeight="1">
      <c r="A154" s="310" t="s">
        <v>4506</v>
      </c>
      <c r="B154" s="182"/>
      <c r="C154" s="182"/>
      <c r="D154" s="182"/>
      <c r="E154" s="182"/>
      <c r="F154" s="182"/>
      <c r="G154" s="17"/>
      <c r="L154" s="337">
        <f t="shared" si="2"/>
        <v>0</v>
      </c>
      <c r="N154" s="337">
        <f>IF(ISNA(VLOOKUP(A154,'Drop down lists'!A:A,1,FALSE)),1,0)</f>
        <v>0</v>
      </c>
    </row>
    <row r="155" spans="1:14" ht="25" customHeight="1">
      <c r="A155" s="310" t="s">
        <v>4506</v>
      </c>
      <c r="B155" s="182"/>
      <c r="C155" s="182"/>
      <c r="D155" s="182"/>
      <c r="E155" s="182"/>
      <c r="F155" s="182"/>
      <c r="G155" s="17"/>
      <c r="L155" s="337">
        <f t="shared" si="2"/>
        <v>0</v>
      </c>
      <c r="N155" s="337">
        <f>IF(ISNA(VLOOKUP(A155,'Drop down lists'!A:A,1,FALSE)),1,0)</f>
        <v>0</v>
      </c>
    </row>
    <row r="156" spans="1:14" ht="25" customHeight="1">
      <c r="A156" s="310" t="s">
        <v>4506</v>
      </c>
      <c r="B156" s="182"/>
      <c r="C156" s="182"/>
      <c r="D156" s="182"/>
      <c r="E156" s="182"/>
      <c r="F156" s="182"/>
      <c r="G156" s="17"/>
      <c r="L156" s="337">
        <f t="shared" si="2"/>
        <v>0</v>
      </c>
      <c r="N156" s="337">
        <f>IF(ISNA(VLOOKUP(A156,'Drop down lists'!A:A,1,FALSE)),1,0)</f>
        <v>0</v>
      </c>
    </row>
    <row r="157" spans="1:14" ht="25" customHeight="1">
      <c r="A157" s="310" t="s">
        <v>4506</v>
      </c>
      <c r="B157" s="182"/>
      <c r="C157" s="182"/>
      <c r="D157" s="182"/>
      <c r="E157" s="182"/>
      <c r="F157" s="182"/>
      <c r="G157" s="17"/>
      <c r="L157" s="337">
        <f t="shared" si="2"/>
        <v>0</v>
      </c>
      <c r="N157" s="337">
        <f>IF(ISNA(VLOOKUP(A157,'Drop down lists'!A:A,1,FALSE)),1,0)</f>
        <v>0</v>
      </c>
    </row>
    <row r="158" spans="1:14" ht="25" customHeight="1">
      <c r="A158" s="310" t="s">
        <v>4506</v>
      </c>
      <c r="B158" s="182"/>
      <c r="C158" s="182"/>
      <c r="D158" s="182"/>
      <c r="E158" s="182"/>
      <c r="F158" s="182"/>
      <c r="G158" s="17"/>
      <c r="L158" s="337">
        <f t="shared" si="2"/>
        <v>0</v>
      </c>
      <c r="N158" s="337">
        <f>IF(ISNA(VLOOKUP(A158,'Drop down lists'!A:A,1,FALSE)),1,0)</f>
        <v>0</v>
      </c>
    </row>
    <row r="159" spans="1:14" ht="25" customHeight="1">
      <c r="A159" s="310" t="s">
        <v>4506</v>
      </c>
      <c r="B159" s="182"/>
      <c r="C159" s="182"/>
      <c r="D159" s="182"/>
      <c r="E159" s="182"/>
      <c r="F159" s="182"/>
      <c r="G159" s="17"/>
      <c r="L159" s="337">
        <f t="shared" si="2"/>
        <v>0</v>
      </c>
      <c r="N159" s="337">
        <f>IF(ISNA(VLOOKUP(A159,'Drop down lists'!A:A,1,FALSE)),1,0)</f>
        <v>0</v>
      </c>
    </row>
    <row r="160" spans="1:14" ht="25" customHeight="1">
      <c r="A160" s="310" t="s">
        <v>4506</v>
      </c>
      <c r="B160" s="182"/>
      <c r="C160" s="182"/>
      <c r="D160" s="182"/>
      <c r="E160" s="182"/>
      <c r="F160" s="182"/>
      <c r="G160" s="17"/>
      <c r="L160" s="337">
        <f t="shared" si="2"/>
        <v>0</v>
      </c>
      <c r="N160" s="337">
        <f>IF(ISNA(VLOOKUP(A160,'Drop down lists'!A:A,1,FALSE)),1,0)</f>
        <v>0</v>
      </c>
    </row>
    <row r="161" spans="1:14" ht="25" customHeight="1">
      <c r="A161" s="310" t="s">
        <v>4506</v>
      </c>
      <c r="B161" s="182"/>
      <c r="C161" s="182"/>
      <c r="D161" s="182"/>
      <c r="E161" s="182"/>
      <c r="F161" s="182"/>
      <c r="G161" s="17"/>
      <c r="L161" s="337">
        <f t="shared" si="2"/>
        <v>0</v>
      </c>
      <c r="N161" s="337">
        <f>IF(ISNA(VLOOKUP(A161,'Drop down lists'!A:A,1,FALSE)),1,0)</f>
        <v>0</v>
      </c>
    </row>
    <row r="162" spans="1:14" ht="25" customHeight="1">
      <c r="A162" s="310" t="s">
        <v>4506</v>
      </c>
      <c r="B162" s="182"/>
      <c r="C162" s="182"/>
      <c r="D162" s="182"/>
      <c r="E162" s="182"/>
      <c r="F162" s="182"/>
      <c r="G162" s="17"/>
      <c r="L162" s="337">
        <f t="shared" si="2"/>
        <v>0</v>
      </c>
      <c r="N162" s="337">
        <f>IF(ISNA(VLOOKUP(A162,'Drop down lists'!A:A,1,FALSE)),1,0)</f>
        <v>0</v>
      </c>
    </row>
    <row r="163" spans="1:14" ht="25" customHeight="1">
      <c r="A163" s="310" t="s">
        <v>4506</v>
      </c>
      <c r="B163" s="182"/>
      <c r="C163" s="182"/>
      <c r="D163" s="182"/>
      <c r="E163" s="182"/>
      <c r="F163" s="182"/>
      <c r="G163" s="17"/>
      <c r="L163" s="337">
        <f t="shared" si="2"/>
        <v>0</v>
      </c>
      <c r="N163" s="337">
        <f>IF(ISNA(VLOOKUP(A163,'Drop down lists'!A:A,1,FALSE)),1,0)</f>
        <v>0</v>
      </c>
    </row>
    <row r="164" spans="1:14" ht="25" customHeight="1">
      <c r="A164" s="310" t="s">
        <v>4506</v>
      </c>
      <c r="B164" s="182"/>
      <c r="C164" s="182"/>
      <c r="D164" s="182"/>
      <c r="E164" s="182"/>
      <c r="F164" s="182"/>
      <c r="G164" s="17"/>
      <c r="L164" s="337">
        <f t="shared" si="2"/>
        <v>0</v>
      </c>
      <c r="N164" s="337">
        <f>IF(ISNA(VLOOKUP(A164,'Drop down lists'!A:A,1,FALSE)),1,0)</f>
        <v>0</v>
      </c>
    </row>
    <row r="165" spans="1:14" ht="25" customHeight="1">
      <c r="A165" s="310" t="s">
        <v>4506</v>
      </c>
      <c r="B165" s="182"/>
      <c r="C165" s="182"/>
      <c r="D165" s="182"/>
      <c r="E165" s="182"/>
      <c r="F165" s="182"/>
      <c r="G165" s="17"/>
      <c r="L165" s="337">
        <f t="shared" si="2"/>
        <v>0</v>
      </c>
      <c r="N165" s="337">
        <f>IF(ISNA(VLOOKUP(A165,'Drop down lists'!A:A,1,FALSE)),1,0)</f>
        <v>0</v>
      </c>
    </row>
    <row r="166" spans="1:14" ht="25" customHeight="1">
      <c r="A166" s="310" t="s">
        <v>4506</v>
      </c>
      <c r="B166" s="182"/>
      <c r="C166" s="182"/>
      <c r="D166" s="182"/>
      <c r="E166" s="182"/>
      <c r="F166" s="182"/>
      <c r="G166" s="17"/>
      <c r="L166" s="337">
        <f t="shared" si="2"/>
        <v>0</v>
      </c>
      <c r="N166" s="337">
        <f>IF(ISNA(VLOOKUP(A166,'Drop down lists'!A:A,1,FALSE)),1,0)</f>
        <v>0</v>
      </c>
    </row>
    <row r="167" spans="1:14" ht="25" customHeight="1">
      <c r="A167" s="310" t="s">
        <v>4506</v>
      </c>
      <c r="B167" s="182"/>
      <c r="C167" s="182"/>
      <c r="D167" s="182"/>
      <c r="E167" s="182"/>
      <c r="F167" s="182"/>
      <c r="G167" s="17"/>
      <c r="L167" s="337">
        <f t="shared" si="2"/>
        <v>0</v>
      </c>
      <c r="N167" s="337">
        <f>IF(ISNA(VLOOKUP(A167,'Drop down lists'!A:A,1,FALSE)),1,0)</f>
        <v>0</v>
      </c>
    </row>
    <row r="168" spans="1:14" ht="25" customHeight="1">
      <c r="A168" s="310" t="s">
        <v>4506</v>
      </c>
      <c r="B168" s="182"/>
      <c r="C168" s="182"/>
      <c r="D168" s="182"/>
      <c r="E168" s="182"/>
      <c r="F168" s="182"/>
      <c r="G168" s="17"/>
      <c r="L168" s="337">
        <f t="shared" si="2"/>
        <v>0</v>
      </c>
      <c r="N168" s="337">
        <f>IF(ISNA(VLOOKUP(A168,'Drop down lists'!A:A,1,FALSE)),1,0)</f>
        <v>0</v>
      </c>
    </row>
    <row r="169" spans="1:14" ht="25" customHeight="1">
      <c r="A169" s="310" t="s">
        <v>4506</v>
      </c>
      <c r="B169" s="182"/>
      <c r="C169" s="182"/>
      <c r="D169" s="182"/>
      <c r="E169" s="182"/>
      <c r="F169" s="182"/>
      <c r="G169" s="17"/>
      <c r="L169" s="337">
        <f t="shared" si="2"/>
        <v>0</v>
      </c>
      <c r="N169" s="337">
        <f>IF(ISNA(VLOOKUP(A169,'Drop down lists'!A:A,1,FALSE)),1,0)</f>
        <v>0</v>
      </c>
    </row>
    <row r="170" spans="1:14" ht="25" customHeight="1">
      <c r="A170" s="310" t="s">
        <v>4506</v>
      </c>
      <c r="B170" s="182"/>
      <c r="C170" s="182"/>
      <c r="D170" s="182"/>
      <c r="E170" s="182"/>
      <c r="F170" s="182"/>
      <c r="G170" s="17"/>
      <c r="L170" s="337">
        <f t="shared" si="2"/>
        <v>0</v>
      </c>
      <c r="N170" s="337">
        <f>IF(ISNA(VLOOKUP(A170,'Drop down lists'!A:A,1,FALSE)),1,0)</f>
        <v>0</v>
      </c>
    </row>
    <row r="171" spans="1:14" ht="25" customHeight="1">
      <c r="A171" s="310" t="s">
        <v>4506</v>
      </c>
      <c r="B171" s="182"/>
      <c r="C171" s="182"/>
      <c r="D171" s="182"/>
      <c r="E171" s="182"/>
      <c r="F171" s="182"/>
      <c r="G171" s="17"/>
      <c r="L171" s="337">
        <f t="shared" si="2"/>
        <v>0</v>
      </c>
      <c r="N171" s="337">
        <f>IF(ISNA(VLOOKUP(A171,'Drop down lists'!A:A,1,FALSE)),1,0)</f>
        <v>0</v>
      </c>
    </row>
    <row r="172" spans="1:14" ht="25" customHeight="1">
      <c r="A172" s="310" t="s">
        <v>4506</v>
      </c>
      <c r="B172" s="182"/>
      <c r="C172" s="182"/>
      <c r="D172" s="182"/>
      <c r="E172" s="182"/>
      <c r="F172" s="182"/>
      <c r="G172" s="17"/>
      <c r="L172" s="337">
        <f t="shared" si="2"/>
        <v>0</v>
      </c>
      <c r="N172" s="337">
        <f>IF(ISNA(VLOOKUP(A172,'Drop down lists'!A:A,1,FALSE)),1,0)</f>
        <v>0</v>
      </c>
    </row>
    <row r="173" spans="1:14" ht="25" customHeight="1">
      <c r="A173" s="310" t="s">
        <v>4506</v>
      </c>
      <c r="B173" s="182"/>
      <c r="C173" s="182"/>
      <c r="D173" s="182"/>
      <c r="E173" s="182"/>
      <c r="F173" s="182"/>
      <c r="G173" s="17"/>
      <c r="L173" s="337">
        <f t="shared" si="2"/>
        <v>0</v>
      </c>
      <c r="N173" s="337">
        <f>IF(ISNA(VLOOKUP(A173,'Drop down lists'!A:A,1,FALSE)),1,0)</f>
        <v>0</v>
      </c>
    </row>
    <row r="174" spans="1:14" ht="25" customHeight="1">
      <c r="A174" s="310" t="s">
        <v>4506</v>
      </c>
      <c r="B174" s="182"/>
      <c r="C174" s="182"/>
      <c r="D174" s="182"/>
      <c r="E174" s="182"/>
      <c r="F174" s="182"/>
      <c r="G174" s="17"/>
      <c r="L174" s="337">
        <f t="shared" si="2"/>
        <v>0</v>
      </c>
      <c r="N174" s="337">
        <f>IF(ISNA(VLOOKUP(A174,'Drop down lists'!A:A,1,FALSE)),1,0)</f>
        <v>0</v>
      </c>
    </row>
    <row r="175" spans="1:14" ht="25" customHeight="1">
      <c r="A175" s="310" t="s">
        <v>4506</v>
      </c>
      <c r="B175" s="182"/>
      <c r="C175" s="182"/>
      <c r="D175" s="182"/>
      <c r="E175" s="182"/>
      <c r="F175" s="182"/>
      <c r="G175" s="17"/>
      <c r="L175" s="337">
        <f t="shared" si="2"/>
        <v>0</v>
      </c>
      <c r="N175" s="337">
        <f>IF(ISNA(VLOOKUP(A175,'Drop down lists'!A:A,1,FALSE)),1,0)</f>
        <v>0</v>
      </c>
    </row>
    <row r="176" spans="1:14" ht="25" customHeight="1">
      <c r="A176" s="310" t="s">
        <v>4506</v>
      </c>
      <c r="B176" s="182"/>
      <c r="C176" s="182"/>
      <c r="D176" s="182"/>
      <c r="E176" s="182"/>
      <c r="F176" s="182"/>
      <c r="G176" s="17"/>
      <c r="L176" s="337">
        <f t="shared" si="2"/>
        <v>0</v>
      </c>
      <c r="N176" s="337">
        <f>IF(ISNA(VLOOKUP(A176,'Drop down lists'!A:A,1,FALSE)),1,0)</f>
        <v>0</v>
      </c>
    </row>
    <row r="177" spans="1:14" ht="25" customHeight="1">
      <c r="A177" s="310" t="s">
        <v>4506</v>
      </c>
      <c r="B177" s="182"/>
      <c r="C177" s="182"/>
      <c r="D177" s="182"/>
      <c r="E177" s="182"/>
      <c r="F177" s="182"/>
      <c r="G177" s="17"/>
      <c r="L177" s="337">
        <f t="shared" si="2"/>
        <v>0</v>
      </c>
      <c r="N177" s="337">
        <f>IF(ISNA(VLOOKUP(A177,'Drop down lists'!A:A,1,FALSE)),1,0)</f>
        <v>0</v>
      </c>
    </row>
    <row r="178" spans="1:14" ht="25" customHeight="1">
      <c r="A178" s="310" t="s">
        <v>4506</v>
      </c>
      <c r="B178" s="182"/>
      <c r="C178" s="182"/>
      <c r="D178" s="182"/>
      <c r="E178" s="182"/>
      <c r="F178" s="182"/>
      <c r="G178" s="17"/>
      <c r="L178" s="337">
        <f t="shared" si="2"/>
        <v>0</v>
      </c>
      <c r="N178" s="337">
        <f>IF(ISNA(VLOOKUP(A178,'Drop down lists'!A:A,1,FALSE)),1,0)</f>
        <v>0</v>
      </c>
    </row>
    <row r="179" spans="1:14" ht="25" customHeight="1">
      <c r="A179" s="310" t="s">
        <v>4506</v>
      </c>
      <c r="B179" s="182"/>
      <c r="C179" s="182"/>
      <c r="D179" s="182"/>
      <c r="E179" s="182"/>
      <c r="F179" s="182"/>
      <c r="G179" s="17"/>
      <c r="L179" s="337">
        <f t="shared" si="2"/>
        <v>0</v>
      </c>
      <c r="N179" s="337">
        <f>IF(ISNA(VLOOKUP(A179,'Drop down lists'!A:A,1,FALSE)),1,0)</f>
        <v>0</v>
      </c>
    </row>
    <row r="180" spans="1:14" ht="25" customHeight="1">
      <c r="A180" s="310" t="s">
        <v>4506</v>
      </c>
      <c r="B180" s="182"/>
      <c r="C180" s="182"/>
      <c r="D180" s="182"/>
      <c r="E180" s="182"/>
      <c r="F180" s="182"/>
      <c r="G180" s="17"/>
      <c r="L180" s="337">
        <f t="shared" si="2"/>
        <v>0</v>
      </c>
      <c r="N180" s="337">
        <f>IF(ISNA(VLOOKUP(A180,'Drop down lists'!A:A,1,FALSE)),1,0)</f>
        <v>0</v>
      </c>
    </row>
    <row r="181" spans="1:14" ht="25" customHeight="1">
      <c r="A181" s="310" t="s">
        <v>4506</v>
      </c>
      <c r="B181" s="182"/>
      <c r="C181" s="182"/>
      <c r="D181" s="182"/>
      <c r="E181" s="182"/>
      <c r="F181" s="182"/>
      <c r="G181" s="17"/>
      <c r="L181" s="337">
        <f t="shared" si="2"/>
        <v>0</v>
      </c>
      <c r="N181" s="337">
        <f>IF(ISNA(VLOOKUP(A181,'Drop down lists'!A:A,1,FALSE)),1,0)</f>
        <v>0</v>
      </c>
    </row>
    <row r="182" spans="1:14" ht="25" customHeight="1">
      <c r="A182" s="310" t="s">
        <v>4506</v>
      </c>
      <c r="B182" s="182"/>
      <c r="C182" s="182"/>
      <c r="D182" s="182"/>
      <c r="E182" s="182"/>
      <c r="F182" s="182"/>
      <c r="G182" s="17"/>
      <c r="L182" s="337">
        <f t="shared" si="2"/>
        <v>0</v>
      </c>
      <c r="N182" s="337">
        <f>IF(ISNA(VLOOKUP(A182,'Drop down lists'!A:A,1,FALSE)),1,0)</f>
        <v>0</v>
      </c>
    </row>
    <row r="183" spans="1:14" ht="25" customHeight="1">
      <c r="A183" s="310" t="s">
        <v>4506</v>
      </c>
      <c r="B183" s="182"/>
      <c r="C183" s="182"/>
      <c r="D183" s="182"/>
      <c r="E183" s="182"/>
      <c r="F183" s="182"/>
      <c r="G183" s="17"/>
      <c r="L183" s="337">
        <f t="shared" si="2"/>
        <v>0</v>
      </c>
      <c r="N183" s="337">
        <f>IF(ISNA(VLOOKUP(A183,'Drop down lists'!A:A,1,FALSE)),1,0)</f>
        <v>0</v>
      </c>
    </row>
    <row r="184" spans="1:14" ht="25" customHeight="1">
      <c r="A184" s="310" t="s">
        <v>4506</v>
      </c>
      <c r="B184" s="182"/>
      <c r="C184" s="182"/>
      <c r="D184" s="182"/>
      <c r="E184" s="182"/>
      <c r="F184" s="182"/>
      <c r="G184" s="17"/>
      <c r="L184" s="337">
        <f t="shared" si="2"/>
        <v>0</v>
      </c>
      <c r="N184" s="337">
        <f>IF(ISNA(VLOOKUP(A184,'Drop down lists'!A:A,1,FALSE)),1,0)</f>
        <v>0</v>
      </c>
    </row>
    <row r="185" spans="1:14" ht="25" customHeight="1">
      <c r="A185" s="310" t="s">
        <v>4506</v>
      </c>
      <c r="B185" s="182"/>
      <c r="C185" s="182"/>
      <c r="D185" s="182"/>
      <c r="E185" s="182"/>
      <c r="F185" s="182"/>
      <c r="G185" s="17"/>
      <c r="L185" s="337">
        <f t="shared" si="2"/>
        <v>0</v>
      </c>
      <c r="N185" s="337">
        <f>IF(ISNA(VLOOKUP(A185,'Drop down lists'!A:A,1,FALSE)),1,0)</f>
        <v>0</v>
      </c>
    </row>
    <row r="186" spans="1:14" ht="25" customHeight="1">
      <c r="A186" s="310" t="s">
        <v>4506</v>
      </c>
      <c r="B186" s="182"/>
      <c r="C186" s="182"/>
      <c r="D186" s="182"/>
      <c r="E186" s="182"/>
      <c r="F186" s="182"/>
      <c r="G186" s="17"/>
      <c r="L186" s="337">
        <f t="shared" si="2"/>
        <v>0</v>
      </c>
      <c r="N186" s="337">
        <f>IF(ISNA(VLOOKUP(A186,'Drop down lists'!A:A,1,FALSE)),1,0)</f>
        <v>0</v>
      </c>
    </row>
    <row r="187" spans="1:14" ht="25" customHeight="1">
      <c r="A187" s="310" t="s">
        <v>4506</v>
      </c>
      <c r="B187" s="182"/>
      <c r="C187" s="182"/>
      <c r="D187" s="182"/>
      <c r="E187" s="182"/>
      <c r="F187" s="182"/>
      <c r="G187" s="17"/>
      <c r="L187" s="337">
        <f t="shared" si="2"/>
        <v>0</v>
      </c>
      <c r="N187" s="337">
        <f>IF(ISNA(VLOOKUP(A187,'Drop down lists'!A:A,1,FALSE)),1,0)</f>
        <v>0</v>
      </c>
    </row>
    <row r="188" spans="1:14" ht="25" customHeight="1">
      <c r="A188" s="310" t="s">
        <v>4506</v>
      </c>
      <c r="B188" s="182"/>
      <c r="C188" s="182"/>
      <c r="D188" s="182"/>
      <c r="E188" s="182"/>
      <c r="F188" s="182"/>
      <c r="G188" s="17"/>
      <c r="L188" s="337">
        <f t="shared" si="2"/>
        <v>0</v>
      </c>
      <c r="N188" s="337">
        <f>IF(ISNA(VLOOKUP(A188,'Drop down lists'!A:A,1,FALSE)),1,0)</f>
        <v>0</v>
      </c>
    </row>
    <row r="189" spans="1:14" ht="25" customHeight="1">
      <c r="A189" s="310" t="s">
        <v>4506</v>
      </c>
      <c r="B189" s="182"/>
      <c r="C189" s="182"/>
      <c r="D189" s="182"/>
      <c r="E189" s="182"/>
      <c r="F189" s="182"/>
      <c r="G189" s="17"/>
      <c r="L189" s="337">
        <f t="shared" si="2"/>
        <v>0</v>
      </c>
      <c r="N189" s="337">
        <f>IF(ISNA(VLOOKUP(A189,'Drop down lists'!A:A,1,FALSE)),1,0)</f>
        <v>0</v>
      </c>
    </row>
    <row r="190" spans="1:14" ht="25" customHeight="1">
      <c r="A190" s="310" t="s">
        <v>4506</v>
      </c>
      <c r="B190" s="182"/>
      <c r="C190" s="182"/>
      <c r="D190" s="182"/>
      <c r="E190" s="182"/>
      <c r="F190" s="182"/>
      <c r="G190" s="17"/>
      <c r="L190" s="337">
        <f t="shared" si="2"/>
        <v>0</v>
      </c>
      <c r="N190" s="337">
        <f>IF(ISNA(VLOOKUP(A190,'Drop down lists'!A:A,1,FALSE)),1,0)</f>
        <v>0</v>
      </c>
    </row>
    <row r="191" spans="1:14" ht="25" customHeight="1">
      <c r="A191" s="310" t="s">
        <v>4506</v>
      </c>
      <c r="B191" s="182"/>
      <c r="C191" s="182"/>
      <c r="D191" s="182"/>
      <c r="E191" s="182"/>
      <c r="F191" s="182"/>
      <c r="G191" s="17"/>
      <c r="L191" s="337">
        <f t="shared" si="2"/>
        <v>0</v>
      </c>
      <c r="N191" s="337">
        <f>IF(ISNA(VLOOKUP(A191,'Drop down lists'!A:A,1,FALSE)),1,0)</f>
        <v>0</v>
      </c>
    </row>
    <row r="192" spans="1:14" ht="25" customHeight="1">
      <c r="A192" s="310" t="s">
        <v>4506</v>
      </c>
      <c r="B192" s="182"/>
      <c r="C192" s="182"/>
      <c r="D192" s="182"/>
      <c r="E192" s="182"/>
      <c r="F192" s="182"/>
      <c r="G192" s="17"/>
      <c r="L192" s="337">
        <f t="shared" si="2"/>
        <v>0</v>
      </c>
      <c r="N192" s="337">
        <f>IF(ISNA(VLOOKUP(A192,'Drop down lists'!A:A,1,FALSE)),1,0)</f>
        <v>0</v>
      </c>
    </row>
    <row r="193" spans="1:14" ht="25" customHeight="1">
      <c r="A193" s="310" t="s">
        <v>4506</v>
      </c>
      <c r="B193" s="182"/>
      <c r="C193" s="182"/>
      <c r="D193" s="182"/>
      <c r="E193" s="182"/>
      <c r="F193" s="182"/>
      <c r="G193" s="17"/>
      <c r="L193" s="337">
        <f t="shared" si="2"/>
        <v>0</v>
      </c>
      <c r="N193" s="337">
        <f>IF(ISNA(VLOOKUP(A193,'Drop down lists'!A:A,1,FALSE)),1,0)</f>
        <v>0</v>
      </c>
    </row>
    <row r="194" spans="1:14" ht="25" customHeight="1">
      <c r="A194" s="310" t="s">
        <v>4506</v>
      </c>
      <c r="B194" s="182"/>
      <c r="C194" s="182"/>
      <c r="D194" s="182"/>
      <c r="E194" s="182"/>
      <c r="F194" s="182"/>
      <c r="G194" s="17"/>
      <c r="L194" s="337">
        <f t="shared" si="2"/>
        <v>0</v>
      </c>
      <c r="N194" s="337">
        <f>IF(ISNA(VLOOKUP(A194,'Drop down lists'!A:A,1,FALSE)),1,0)</f>
        <v>0</v>
      </c>
    </row>
    <row r="195" spans="1:14" ht="25" customHeight="1">
      <c r="A195" s="310" t="s">
        <v>4506</v>
      </c>
      <c r="B195" s="182"/>
      <c r="C195" s="182"/>
      <c r="D195" s="182"/>
      <c r="E195" s="182"/>
      <c r="F195" s="182"/>
      <c r="G195" s="17"/>
      <c r="L195" s="337">
        <f t="shared" si="2"/>
        <v>0</v>
      </c>
      <c r="N195" s="337">
        <f>IF(ISNA(VLOOKUP(A195,'Drop down lists'!A:A,1,FALSE)),1,0)</f>
        <v>0</v>
      </c>
    </row>
    <row r="196" spans="1:14" ht="25" customHeight="1">
      <c r="A196" s="310" t="s">
        <v>4506</v>
      </c>
      <c r="B196" s="182"/>
      <c r="C196" s="182"/>
      <c r="D196" s="182"/>
      <c r="E196" s="182"/>
      <c r="F196" s="182"/>
      <c r="G196" s="17"/>
      <c r="L196" s="337">
        <f t="shared" si="2"/>
        <v>0</v>
      </c>
      <c r="N196" s="337">
        <f>IF(ISNA(VLOOKUP(A196,'Drop down lists'!A:A,1,FALSE)),1,0)</f>
        <v>0</v>
      </c>
    </row>
    <row r="197" spans="1:14" ht="25" customHeight="1">
      <c r="A197" s="310" t="s">
        <v>4506</v>
      </c>
      <c r="B197" s="182"/>
      <c r="C197" s="182"/>
      <c r="D197" s="182"/>
      <c r="E197" s="182"/>
      <c r="F197" s="182"/>
      <c r="G197" s="17"/>
      <c r="L197" s="337">
        <f t="shared" si="2"/>
        <v>0</v>
      </c>
      <c r="N197" s="337">
        <f>IF(ISNA(VLOOKUP(A197,'Drop down lists'!A:A,1,FALSE)),1,0)</f>
        <v>0</v>
      </c>
    </row>
    <row r="198" spans="1:14" ht="25" customHeight="1">
      <c r="A198" s="310" t="s">
        <v>4506</v>
      </c>
      <c r="B198" s="182"/>
      <c r="C198" s="182"/>
      <c r="D198" s="182"/>
      <c r="E198" s="182"/>
      <c r="F198" s="182"/>
      <c r="G198" s="17"/>
      <c r="L198" s="337">
        <f t="shared" si="2"/>
        <v>0</v>
      </c>
      <c r="N198" s="337">
        <f>IF(ISNA(VLOOKUP(A198,'Drop down lists'!A:A,1,FALSE)),1,0)</f>
        <v>0</v>
      </c>
    </row>
    <row r="199" spans="1:14" ht="25" customHeight="1">
      <c r="A199" s="310" t="s">
        <v>4506</v>
      </c>
      <c r="B199" s="182"/>
      <c r="C199" s="182"/>
      <c r="D199" s="182"/>
      <c r="E199" s="182"/>
      <c r="F199" s="182"/>
      <c r="G199" s="17"/>
      <c r="L199" s="337">
        <f t="shared" si="2"/>
        <v>0</v>
      </c>
      <c r="N199" s="337">
        <f>IF(ISNA(VLOOKUP(A199,'Drop down lists'!A:A,1,FALSE)),1,0)</f>
        <v>0</v>
      </c>
    </row>
    <row r="200" spans="1:14" ht="25" customHeight="1">
      <c r="A200" s="310" t="s">
        <v>4506</v>
      </c>
      <c r="B200" s="182"/>
      <c r="C200" s="182"/>
      <c r="D200" s="182"/>
      <c r="E200" s="182"/>
      <c r="F200" s="182"/>
      <c r="G200" s="17"/>
      <c r="L200" s="337">
        <f t="shared" si="2"/>
        <v>0</v>
      </c>
      <c r="N200" s="337">
        <f>IF(ISNA(VLOOKUP(A200,'Drop down lists'!A:A,1,FALSE)),1,0)</f>
        <v>0</v>
      </c>
    </row>
    <row r="201" spans="1:14" ht="25" customHeight="1">
      <c r="A201" s="310" t="s">
        <v>4506</v>
      </c>
      <c r="B201" s="182"/>
      <c r="C201" s="182"/>
      <c r="D201" s="182"/>
      <c r="E201" s="182"/>
      <c r="F201" s="182"/>
      <c r="G201" s="17"/>
      <c r="L201" s="337">
        <f t="shared" si="2"/>
        <v>0</v>
      </c>
      <c r="N201" s="337">
        <f>IF(ISNA(VLOOKUP(A201,'Drop down lists'!A:A,1,FALSE)),1,0)</f>
        <v>0</v>
      </c>
    </row>
    <row r="202" spans="1:14" ht="25" customHeight="1">
      <c r="A202" s="310" t="s">
        <v>4506</v>
      </c>
      <c r="B202" s="182"/>
      <c r="C202" s="182"/>
      <c r="D202" s="182"/>
      <c r="E202" s="182"/>
      <c r="F202" s="182"/>
      <c r="G202" s="17"/>
      <c r="L202" s="337">
        <f t="shared" si="2"/>
        <v>0</v>
      </c>
      <c r="N202" s="337">
        <f>IF(ISNA(VLOOKUP(A202,'Drop down lists'!A:A,1,FALSE)),1,0)</f>
        <v>0</v>
      </c>
    </row>
    <row r="203" spans="1:14" ht="25" customHeight="1">
      <c r="A203" s="310" t="s">
        <v>4506</v>
      </c>
      <c r="B203" s="182"/>
      <c r="C203" s="182"/>
      <c r="D203" s="182"/>
      <c r="E203" s="182"/>
      <c r="F203" s="182"/>
      <c r="G203" s="17"/>
      <c r="L203" s="337">
        <f t="shared" si="2"/>
        <v>0</v>
      </c>
      <c r="N203" s="337">
        <f>IF(ISNA(VLOOKUP(A203,'Drop down lists'!A:A,1,FALSE)),1,0)</f>
        <v>0</v>
      </c>
    </row>
    <row r="204" spans="1:14" ht="25" customHeight="1">
      <c r="A204" s="310" t="s">
        <v>4506</v>
      </c>
      <c r="B204" s="182"/>
      <c r="C204" s="182"/>
      <c r="D204" s="182"/>
      <c r="E204" s="182"/>
      <c r="F204" s="182"/>
      <c r="G204" s="17"/>
      <c r="L204" s="337">
        <f t="shared" si="2"/>
        <v>0</v>
      </c>
      <c r="N204" s="337">
        <f>IF(ISNA(VLOOKUP(A204,'Drop down lists'!A:A,1,FALSE)),1,0)</f>
        <v>0</v>
      </c>
    </row>
    <row r="205" spans="1:14" ht="25" customHeight="1">
      <c r="A205" s="310" t="s">
        <v>4506</v>
      </c>
      <c r="B205" s="182"/>
      <c r="C205" s="182"/>
      <c r="D205" s="182"/>
      <c r="E205" s="182"/>
      <c r="F205" s="182"/>
      <c r="G205" s="17"/>
      <c r="L205" s="337">
        <f t="shared" si="2"/>
        <v>0</v>
      </c>
      <c r="N205" s="337">
        <f>IF(ISNA(VLOOKUP(A205,'Drop down lists'!A:A,1,FALSE)),1,0)</f>
        <v>0</v>
      </c>
    </row>
    <row r="206" spans="1:14" ht="25" customHeight="1">
      <c r="A206" s="310" t="s">
        <v>4506</v>
      </c>
      <c r="B206" s="182"/>
      <c r="C206" s="182"/>
      <c r="D206" s="182"/>
      <c r="E206" s="182"/>
      <c r="F206" s="182"/>
      <c r="G206" s="17"/>
      <c r="L206" s="337">
        <f t="shared" ref="L206:L255" si="3">IF(ISNUMBER(B206+C206+D206+E206+F206),0,1)</f>
        <v>0</v>
      </c>
      <c r="N206" s="337">
        <f>IF(ISNA(VLOOKUP(A206,'Drop down lists'!A:A,1,FALSE)),1,0)</f>
        <v>0</v>
      </c>
    </row>
    <row r="207" spans="1:14" ht="25" customHeight="1">
      <c r="A207" s="310" t="s">
        <v>4506</v>
      </c>
      <c r="B207" s="182"/>
      <c r="C207" s="182"/>
      <c r="D207" s="182"/>
      <c r="E207" s="182"/>
      <c r="F207" s="182"/>
      <c r="G207" s="17"/>
      <c r="L207" s="337">
        <f t="shared" si="3"/>
        <v>0</v>
      </c>
      <c r="N207" s="337">
        <f>IF(ISNA(VLOOKUP(A207,'Drop down lists'!A:A,1,FALSE)),1,0)</f>
        <v>0</v>
      </c>
    </row>
    <row r="208" spans="1:14" ht="25" customHeight="1">
      <c r="A208" s="310" t="s">
        <v>4506</v>
      </c>
      <c r="B208" s="182"/>
      <c r="C208" s="182"/>
      <c r="D208" s="182"/>
      <c r="E208" s="182"/>
      <c r="F208" s="182"/>
      <c r="G208" s="17"/>
      <c r="L208" s="337">
        <f t="shared" si="3"/>
        <v>0</v>
      </c>
      <c r="N208" s="337">
        <f>IF(ISNA(VLOOKUP(A208,'Drop down lists'!A:A,1,FALSE)),1,0)</f>
        <v>0</v>
      </c>
    </row>
    <row r="209" spans="1:14" ht="25" customHeight="1">
      <c r="A209" s="310" t="s">
        <v>4506</v>
      </c>
      <c r="B209" s="182"/>
      <c r="C209" s="182"/>
      <c r="D209" s="182"/>
      <c r="E209" s="182"/>
      <c r="F209" s="182"/>
      <c r="G209" s="17"/>
      <c r="L209" s="337">
        <f t="shared" si="3"/>
        <v>0</v>
      </c>
      <c r="N209" s="337">
        <f>IF(ISNA(VLOOKUP(A209,'Drop down lists'!A:A,1,FALSE)),1,0)</f>
        <v>0</v>
      </c>
    </row>
    <row r="210" spans="1:14" ht="25" customHeight="1">
      <c r="A210" s="310" t="s">
        <v>4506</v>
      </c>
      <c r="B210" s="182"/>
      <c r="C210" s="182"/>
      <c r="D210" s="182"/>
      <c r="E210" s="182"/>
      <c r="F210" s="182"/>
      <c r="G210" s="17"/>
      <c r="L210" s="337">
        <f t="shared" si="3"/>
        <v>0</v>
      </c>
      <c r="N210" s="337">
        <f>IF(ISNA(VLOOKUP(A210,'Drop down lists'!A:A,1,FALSE)),1,0)</f>
        <v>0</v>
      </c>
    </row>
    <row r="211" spans="1:14" ht="25" customHeight="1">
      <c r="A211" s="310" t="s">
        <v>4506</v>
      </c>
      <c r="B211" s="182"/>
      <c r="C211" s="182"/>
      <c r="D211" s="182"/>
      <c r="E211" s="182"/>
      <c r="F211" s="182"/>
      <c r="G211" s="17"/>
      <c r="L211" s="337">
        <f t="shared" si="3"/>
        <v>0</v>
      </c>
      <c r="N211" s="337">
        <f>IF(ISNA(VLOOKUP(A211,'Drop down lists'!A:A,1,FALSE)),1,0)</f>
        <v>0</v>
      </c>
    </row>
    <row r="212" spans="1:14" ht="25" customHeight="1">
      <c r="A212" s="310" t="s">
        <v>4506</v>
      </c>
      <c r="B212" s="182"/>
      <c r="C212" s="182"/>
      <c r="D212" s="182"/>
      <c r="E212" s="182"/>
      <c r="F212" s="182"/>
      <c r="G212" s="17"/>
      <c r="L212" s="337">
        <f t="shared" si="3"/>
        <v>0</v>
      </c>
      <c r="N212" s="337">
        <f>IF(ISNA(VLOOKUP(A212,'Drop down lists'!A:A,1,FALSE)),1,0)</f>
        <v>0</v>
      </c>
    </row>
    <row r="213" spans="1:14" ht="25" customHeight="1">
      <c r="A213" s="310" t="s">
        <v>4506</v>
      </c>
      <c r="B213" s="182"/>
      <c r="C213" s="182"/>
      <c r="D213" s="182"/>
      <c r="E213" s="182"/>
      <c r="F213" s="182"/>
      <c r="G213" s="17"/>
      <c r="L213" s="337">
        <f t="shared" si="3"/>
        <v>0</v>
      </c>
      <c r="N213" s="337">
        <f>IF(ISNA(VLOOKUP(A213,'Drop down lists'!A:A,1,FALSE)),1,0)</f>
        <v>0</v>
      </c>
    </row>
    <row r="214" spans="1:14" ht="25" customHeight="1">
      <c r="A214" s="310" t="s">
        <v>4506</v>
      </c>
      <c r="B214" s="182"/>
      <c r="C214" s="182"/>
      <c r="D214" s="182"/>
      <c r="E214" s="182"/>
      <c r="F214" s="182"/>
      <c r="G214" s="17"/>
      <c r="L214" s="337">
        <f t="shared" si="3"/>
        <v>0</v>
      </c>
      <c r="N214" s="337">
        <f>IF(ISNA(VLOOKUP(A214,'Drop down lists'!A:A,1,FALSE)),1,0)</f>
        <v>0</v>
      </c>
    </row>
    <row r="215" spans="1:14" ht="25" customHeight="1">
      <c r="A215" s="310" t="s">
        <v>4506</v>
      </c>
      <c r="B215" s="182"/>
      <c r="C215" s="182"/>
      <c r="D215" s="182"/>
      <c r="E215" s="182"/>
      <c r="F215" s="182"/>
      <c r="G215" s="17"/>
      <c r="L215" s="337">
        <f t="shared" si="3"/>
        <v>0</v>
      </c>
      <c r="N215" s="337">
        <f>IF(ISNA(VLOOKUP(A215,'Drop down lists'!A:A,1,FALSE)),1,0)</f>
        <v>0</v>
      </c>
    </row>
    <row r="216" spans="1:14" ht="25" customHeight="1">
      <c r="A216" s="310" t="s">
        <v>4506</v>
      </c>
      <c r="B216" s="182"/>
      <c r="C216" s="182"/>
      <c r="D216" s="182"/>
      <c r="E216" s="182"/>
      <c r="F216" s="182"/>
      <c r="G216" s="17"/>
      <c r="L216" s="337">
        <f t="shared" si="3"/>
        <v>0</v>
      </c>
      <c r="N216" s="337">
        <f>IF(ISNA(VLOOKUP(A216,'Drop down lists'!A:A,1,FALSE)),1,0)</f>
        <v>0</v>
      </c>
    </row>
    <row r="217" spans="1:14" ht="25" customHeight="1">
      <c r="A217" s="310" t="s">
        <v>4506</v>
      </c>
      <c r="B217" s="182"/>
      <c r="C217" s="182"/>
      <c r="D217" s="182"/>
      <c r="E217" s="182"/>
      <c r="F217" s="182"/>
      <c r="G217" s="17"/>
      <c r="L217" s="337">
        <f t="shared" si="3"/>
        <v>0</v>
      </c>
      <c r="N217" s="337">
        <f>IF(ISNA(VLOOKUP(A217,'Drop down lists'!A:A,1,FALSE)),1,0)</f>
        <v>0</v>
      </c>
    </row>
    <row r="218" spans="1:14" ht="25" customHeight="1">
      <c r="A218" s="310" t="s">
        <v>4506</v>
      </c>
      <c r="B218" s="182"/>
      <c r="C218" s="182"/>
      <c r="D218" s="182"/>
      <c r="E218" s="182"/>
      <c r="F218" s="182"/>
      <c r="G218" s="17"/>
      <c r="L218" s="337">
        <f t="shared" si="3"/>
        <v>0</v>
      </c>
      <c r="N218" s="337">
        <f>IF(ISNA(VLOOKUP(A218,'Drop down lists'!A:A,1,FALSE)),1,0)</f>
        <v>0</v>
      </c>
    </row>
    <row r="219" spans="1:14" ht="25" customHeight="1">
      <c r="A219" s="310" t="s">
        <v>4506</v>
      </c>
      <c r="B219" s="182"/>
      <c r="C219" s="182"/>
      <c r="D219" s="182"/>
      <c r="E219" s="182"/>
      <c r="F219" s="182"/>
      <c r="G219" s="17"/>
      <c r="L219" s="337">
        <f t="shared" si="3"/>
        <v>0</v>
      </c>
      <c r="N219" s="337">
        <f>IF(ISNA(VLOOKUP(A219,'Drop down lists'!A:A,1,FALSE)),1,0)</f>
        <v>0</v>
      </c>
    </row>
    <row r="220" spans="1:14" ht="25" customHeight="1">
      <c r="A220" s="310" t="s">
        <v>4506</v>
      </c>
      <c r="B220" s="182"/>
      <c r="C220" s="182"/>
      <c r="D220" s="182"/>
      <c r="E220" s="182"/>
      <c r="F220" s="182"/>
      <c r="G220" s="17"/>
      <c r="L220" s="337">
        <f t="shared" si="3"/>
        <v>0</v>
      </c>
      <c r="N220" s="337">
        <f>IF(ISNA(VLOOKUP(A220,'Drop down lists'!A:A,1,FALSE)),1,0)</f>
        <v>0</v>
      </c>
    </row>
    <row r="221" spans="1:14" ht="25" customHeight="1">
      <c r="A221" s="310" t="s">
        <v>4506</v>
      </c>
      <c r="B221" s="182"/>
      <c r="C221" s="182"/>
      <c r="D221" s="182"/>
      <c r="E221" s="182"/>
      <c r="F221" s="182"/>
      <c r="G221" s="17"/>
      <c r="L221" s="337">
        <f t="shared" si="3"/>
        <v>0</v>
      </c>
      <c r="N221" s="337">
        <f>IF(ISNA(VLOOKUP(A221,'Drop down lists'!A:A,1,FALSE)),1,0)</f>
        <v>0</v>
      </c>
    </row>
    <row r="222" spans="1:14" ht="25" customHeight="1">
      <c r="A222" s="310" t="s">
        <v>4506</v>
      </c>
      <c r="B222" s="182"/>
      <c r="C222" s="182"/>
      <c r="D222" s="182"/>
      <c r="E222" s="182"/>
      <c r="F222" s="182"/>
      <c r="G222" s="17"/>
      <c r="L222" s="337">
        <f t="shared" si="3"/>
        <v>0</v>
      </c>
      <c r="N222" s="337">
        <f>IF(ISNA(VLOOKUP(A222,'Drop down lists'!A:A,1,FALSE)),1,0)</f>
        <v>0</v>
      </c>
    </row>
    <row r="223" spans="1:14" ht="25" customHeight="1">
      <c r="A223" s="310" t="s">
        <v>4506</v>
      </c>
      <c r="B223" s="182"/>
      <c r="C223" s="182"/>
      <c r="D223" s="182"/>
      <c r="E223" s="182"/>
      <c r="F223" s="182"/>
      <c r="G223" s="17"/>
      <c r="L223" s="337">
        <f t="shared" si="3"/>
        <v>0</v>
      </c>
      <c r="N223" s="337">
        <f>IF(ISNA(VLOOKUP(A223,'Drop down lists'!A:A,1,FALSE)),1,0)</f>
        <v>0</v>
      </c>
    </row>
    <row r="224" spans="1:14" ht="25" customHeight="1">
      <c r="A224" s="310" t="s">
        <v>4506</v>
      </c>
      <c r="B224" s="182"/>
      <c r="C224" s="182"/>
      <c r="D224" s="182"/>
      <c r="E224" s="182"/>
      <c r="F224" s="182"/>
      <c r="G224" s="17"/>
      <c r="L224" s="337">
        <f t="shared" si="3"/>
        <v>0</v>
      </c>
      <c r="N224" s="337">
        <f>IF(ISNA(VLOOKUP(A224,'Drop down lists'!A:A,1,FALSE)),1,0)</f>
        <v>0</v>
      </c>
    </row>
    <row r="225" spans="1:14" ht="25" customHeight="1">
      <c r="A225" s="310" t="s">
        <v>4506</v>
      </c>
      <c r="B225" s="182"/>
      <c r="C225" s="182"/>
      <c r="D225" s="182"/>
      <c r="E225" s="182"/>
      <c r="F225" s="182"/>
      <c r="G225" s="17"/>
      <c r="L225" s="337">
        <f t="shared" si="3"/>
        <v>0</v>
      </c>
      <c r="N225" s="337">
        <f>IF(ISNA(VLOOKUP(A225,'Drop down lists'!A:A,1,FALSE)),1,0)</f>
        <v>0</v>
      </c>
    </row>
    <row r="226" spans="1:14" ht="25" customHeight="1">
      <c r="A226" s="310" t="s">
        <v>4506</v>
      </c>
      <c r="B226" s="182"/>
      <c r="C226" s="182"/>
      <c r="D226" s="182"/>
      <c r="E226" s="182"/>
      <c r="F226" s="182"/>
      <c r="G226" s="17"/>
      <c r="L226" s="337">
        <f t="shared" si="3"/>
        <v>0</v>
      </c>
      <c r="N226" s="337">
        <f>IF(ISNA(VLOOKUP(A226,'Drop down lists'!A:A,1,FALSE)),1,0)</f>
        <v>0</v>
      </c>
    </row>
    <row r="227" spans="1:14" ht="25" customHeight="1">
      <c r="A227" s="310" t="s">
        <v>4506</v>
      </c>
      <c r="B227" s="182"/>
      <c r="C227" s="182"/>
      <c r="D227" s="182"/>
      <c r="E227" s="182"/>
      <c r="F227" s="182"/>
      <c r="G227" s="17"/>
      <c r="L227" s="337">
        <f t="shared" si="3"/>
        <v>0</v>
      </c>
      <c r="N227" s="337">
        <f>IF(ISNA(VLOOKUP(A227,'Drop down lists'!A:A,1,FALSE)),1,0)</f>
        <v>0</v>
      </c>
    </row>
    <row r="228" spans="1:14" ht="25" customHeight="1">
      <c r="A228" s="310" t="s">
        <v>4506</v>
      </c>
      <c r="B228" s="182"/>
      <c r="C228" s="182"/>
      <c r="D228" s="182"/>
      <c r="E228" s="182"/>
      <c r="F228" s="182"/>
      <c r="G228" s="17"/>
      <c r="L228" s="337">
        <f t="shared" si="3"/>
        <v>0</v>
      </c>
      <c r="N228" s="337">
        <f>IF(ISNA(VLOOKUP(A228,'Drop down lists'!A:A,1,FALSE)),1,0)</f>
        <v>0</v>
      </c>
    </row>
    <row r="229" spans="1:14" ht="25" customHeight="1">
      <c r="A229" s="310" t="s">
        <v>4506</v>
      </c>
      <c r="B229" s="182"/>
      <c r="C229" s="182"/>
      <c r="D229" s="182"/>
      <c r="E229" s="182"/>
      <c r="F229" s="182"/>
      <c r="G229" s="17"/>
      <c r="L229" s="337">
        <f t="shared" si="3"/>
        <v>0</v>
      </c>
      <c r="N229" s="337">
        <f>IF(ISNA(VLOOKUP(A229,'Drop down lists'!A:A,1,FALSE)),1,0)</f>
        <v>0</v>
      </c>
    </row>
    <row r="230" spans="1:14" ht="25" customHeight="1">
      <c r="A230" s="310" t="s">
        <v>4506</v>
      </c>
      <c r="B230" s="182"/>
      <c r="C230" s="182"/>
      <c r="D230" s="182"/>
      <c r="E230" s="182"/>
      <c r="F230" s="182"/>
      <c r="G230" s="17"/>
      <c r="L230" s="337">
        <f t="shared" si="3"/>
        <v>0</v>
      </c>
      <c r="N230" s="337">
        <f>IF(ISNA(VLOOKUP(A230,'Drop down lists'!A:A,1,FALSE)),1,0)</f>
        <v>0</v>
      </c>
    </row>
    <row r="231" spans="1:14" ht="25" customHeight="1">
      <c r="A231" s="310" t="s">
        <v>4506</v>
      </c>
      <c r="B231" s="182"/>
      <c r="C231" s="182"/>
      <c r="D231" s="182"/>
      <c r="E231" s="182"/>
      <c r="F231" s="182"/>
      <c r="G231" s="17"/>
      <c r="L231" s="337">
        <f t="shared" si="3"/>
        <v>0</v>
      </c>
      <c r="N231" s="337">
        <f>IF(ISNA(VLOOKUP(A231,'Drop down lists'!A:A,1,FALSE)),1,0)</f>
        <v>0</v>
      </c>
    </row>
    <row r="232" spans="1:14" ht="25" customHeight="1">
      <c r="A232" s="310" t="s">
        <v>4506</v>
      </c>
      <c r="B232" s="182"/>
      <c r="C232" s="182"/>
      <c r="D232" s="182"/>
      <c r="E232" s="182"/>
      <c r="F232" s="182"/>
      <c r="G232" s="17"/>
      <c r="L232" s="337">
        <f t="shared" si="3"/>
        <v>0</v>
      </c>
      <c r="N232" s="337">
        <f>IF(ISNA(VLOOKUP(A232,'Drop down lists'!A:A,1,FALSE)),1,0)</f>
        <v>0</v>
      </c>
    </row>
    <row r="233" spans="1:14" ht="25" customHeight="1">
      <c r="A233" s="310" t="s">
        <v>4506</v>
      </c>
      <c r="B233" s="182"/>
      <c r="C233" s="182"/>
      <c r="D233" s="182"/>
      <c r="E233" s="182"/>
      <c r="F233" s="182"/>
      <c r="G233" s="17"/>
      <c r="L233" s="337">
        <f t="shared" si="3"/>
        <v>0</v>
      </c>
      <c r="N233" s="337">
        <f>IF(ISNA(VLOOKUP(A233,'Drop down lists'!A:A,1,FALSE)),1,0)</f>
        <v>0</v>
      </c>
    </row>
    <row r="234" spans="1:14" ht="25" customHeight="1">
      <c r="A234" s="310" t="s">
        <v>4506</v>
      </c>
      <c r="B234" s="182"/>
      <c r="C234" s="182"/>
      <c r="D234" s="182"/>
      <c r="E234" s="182"/>
      <c r="F234" s="182"/>
      <c r="G234" s="17"/>
      <c r="L234" s="337">
        <f t="shared" si="3"/>
        <v>0</v>
      </c>
      <c r="N234" s="337">
        <f>IF(ISNA(VLOOKUP(A234,'Drop down lists'!A:A,1,FALSE)),1,0)</f>
        <v>0</v>
      </c>
    </row>
    <row r="235" spans="1:14" ht="25" customHeight="1">
      <c r="A235" s="310" t="s">
        <v>4506</v>
      </c>
      <c r="B235" s="182"/>
      <c r="C235" s="182"/>
      <c r="D235" s="182"/>
      <c r="E235" s="182"/>
      <c r="F235" s="182"/>
      <c r="G235" s="17"/>
      <c r="L235" s="337">
        <f t="shared" si="3"/>
        <v>0</v>
      </c>
      <c r="N235" s="337">
        <f>IF(ISNA(VLOOKUP(A235,'Drop down lists'!A:A,1,FALSE)),1,0)</f>
        <v>0</v>
      </c>
    </row>
    <row r="236" spans="1:14" ht="25" customHeight="1">
      <c r="A236" s="310" t="s">
        <v>4506</v>
      </c>
      <c r="B236" s="182"/>
      <c r="C236" s="182"/>
      <c r="D236" s="182"/>
      <c r="E236" s="182"/>
      <c r="F236" s="182"/>
      <c r="G236" s="17"/>
      <c r="L236" s="337">
        <f t="shared" si="3"/>
        <v>0</v>
      </c>
      <c r="N236" s="337">
        <f>IF(ISNA(VLOOKUP(A236,'Drop down lists'!A:A,1,FALSE)),1,0)</f>
        <v>0</v>
      </c>
    </row>
    <row r="237" spans="1:14" ht="25" customHeight="1">
      <c r="A237" s="310" t="s">
        <v>4506</v>
      </c>
      <c r="B237" s="182"/>
      <c r="C237" s="182"/>
      <c r="D237" s="182"/>
      <c r="E237" s="182"/>
      <c r="F237" s="182"/>
      <c r="G237" s="17"/>
      <c r="L237" s="337">
        <f t="shared" si="3"/>
        <v>0</v>
      </c>
      <c r="N237" s="337">
        <f>IF(ISNA(VLOOKUP(A237,'Drop down lists'!A:A,1,FALSE)),1,0)</f>
        <v>0</v>
      </c>
    </row>
    <row r="238" spans="1:14" ht="25" customHeight="1">
      <c r="A238" s="310" t="s">
        <v>4506</v>
      </c>
      <c r="B238" s="182"/>
      <c r="C238" s="182"/>
      <c r="D238" s="182"/>
      <c r="E238" s="182"/>
      <c r="F238" s="182"/>
      <c r="G238" s="17"/>
      <c r="L238" s="337">
        <f t="shared" si="3"/>
        <v>0</v>
      </c>
      <c r="N238" s="337">
        <f>IF(ISNA(VLOOKUP(A238,'Drop down lists'!A:A,1,FALSE)),1,0)</f>
        <v>0</v>
      </c>
    </row>
    <row r="239" spans="1:14" ht="25" customHeight="1">
      <c r="A239" s="310" t="s">
        <v>4506</v>
      </c>
      <c r="B239" s="182"/>
      <c r="C239" s="182"/>
      <c r="D239" s="182"/>
      <c r="E239" s="182"/>
      <c r="F239" s="182"/>
      <c r="G239" s="17"/>
      <c r="L239" s="337">
        <f t="shared" si="3"/>
        <v>0</v>
      </c>
      <c r="N239" s="337">
        <f>IF(ISNA(VLOOKUP(A239,'Drop down lists'!A:A,1,FALSE)),1,0)</f>
        <v>0</v>
      </c>
    </row>
    <row r="240" spans="1:14" ht="25" customHeight="1">
      <c r="A240" s="310" t="s">
        <v>4506</v>
      </c>
      <c r="B240" s="182"/>
      <c r="C240" s="182"/>
      <c r="D240" s="182"/>
      <c r="E240" s="182"/>
      <c r="F240" s="182"/>
      <c r="G240" s="17"/>
      <c r="L240" s="337">
        <f t="shared" si="3"/>
        <v>0</v>
      </c>
      <c r="N240" s="337">
        <f>IF(ISNA(VLOOKUP(A240,'Drop down lists'!A:A,1,FALSE)),1,0)</f>
        <v>0</v>
      </c>
    </row>
    <row r="241" spans="1:14" ht="25" customHeight="1">
      <c r="A241" s="310" t="s">
        <v>4506</v>
      </c>
      <c r="B241" s="182"/>
      <c r="C241" s="182"/>
      <c r="D241" s="182"/>
      <c r="E241" s="182"/>
      <c r="F241" s="182"/>
      <c r="G241" s="17"/>
      <c r="L241" s="337">
        <f t="shared" si="3"/>
        <v>0</v>
      </c>
      <c r="N241" s="337">
        <f>IF(ISNA(VLOOKUP(A241,'Drop down lists'!A:A,1,FALSE)),1,0)</f>
        <v>0</v>
      </c>
    </row>
    <row r="242" spans="1:14" ht="25" customHeight="1">
      <c r="A242" s="310" t="s">
        <v>4506</v>
      </c>
      <c r="B242" s="182"/>
      <c r="C242" s="182"/>
      <c r="D242" s="182"/>
      <c r="E242" s="182"/>
      <c r="F242" s="182"/>
      <c r="G242" s="17"/>
      <c r="L242" s="337">
        <f t="shared" si="3"/>
        <v>0</v>
      </c>
      <c r="N242" s="337">
        <f>IF(ISNA(VLOOKUP(A242,'Drop down lists'!A:A,1,FALSE)),1,0)</f>
        <v>0</v>
      </c>
    </row>
    <row r="243" spans="1:14" ht="25" customHeight="1">
      <c r="A243" s="310" t="s">
        <v>4506</v>
      </c>
      <c r="B243" s="182"/>
      <c r="C243" s="182"/>
      <c r="D243" s="182"/>
      <c r="E243" s="182"/>
      <c r="F243" s="182"/>
      <c r="G243" s="17"/>
      <c r="L243" s="337">
        <f t="shared" si="3"/>
        <v>0</v>
      </c>
      <c r="N243" s="337">
        <f>IF(ISNA(VLOOKUP(A243,'Drop down lists'!A:A,1,FALSE)),1,0)</f>
        <v>0</v>
      </c>
    </row>
    <row r="244" spans="1:14" ht="25" customHeight="1">
      <c r="A244" s="310" t="s">
        <v>4506</v>
      </c>
      <c r="B244" s="182"/>
      <c r="C244" s="182"/>
      <c r="D244" s="182"/>
      <c r="E244" s="182"/>
      <c r="F244" s="182"/>
      <c r="G244" s="17"/>
      <c r="L244" s="337">
        <f t="shared" si="3"/>
        <v>0</v>
      </c>
      <c r="N244" s="337">
        <f>IF(ISNA(VLOOKUP(A244,'Drop down lists'!A:A,1,FALSE)),1,0)</f>
        <v>0</v>
      </c>
    </row>
    <row r="245" spans="1:14" ht="25" customHeight="1">
      <c r="A245" s="310" t="s">
        <v>4506</v>
      </c>
      <c r="B245" s="182"/>
      <c r="C245" s="182"/>
      <c r="D245" s="182"/>
      <c r="E245" s="182"/>
      <c r="F245" s="182"/>
      <c r="G245" s="17"/>
      <c r="L245" s="337">
        <f t="shared" si="3"/>
        <v>0</v>
      </c>
      <c r="N245" s="337">
        <f>IF(ISNA(VLOOKUP(A245,'Drop down lists'!A:A,1,FALSE)),1,0)</f>
        <v>0</v>
      </c>
    </row>
    <row r="246" spans="1:14" ht="25" customHeight="1">
      <c r="A246" s="310" t="s">
        <v>4506</v>
      </c>
      <c r="B246" s="182"/>
      <c r="C246" s="182"/>
      <c r="D246" s="182"/>
      <c r="E246" s="182"/>
      <c r="F246" s="182"/>
      <c r="G246" s="17"/>
      <c r="L246" s="337">
        <f t="shared" si="3"/>
        <v>0</v>
      </c>
      <c r="N246" s="337">
        <f>IF(ISNA(VLOOKUP(A246,'Drop down lists'!A:A,1,FALSE)),1,0)</f>
        <v>0</v>
      </c>
    </row>
    <row r="247" spans="1:14" ht="25" customHeight="1">
      <c r="A247" s="310" t="s">
        <v>4506</v>
      </c>
      <c r="B247" s="182"/>
      <c r="C247" s="182"/>
      <c r="D247" s="182"/>
      <c r="E247" s="182"/>
      <c r="F247" s="182"/>
      <c r="G247" s="17"/>
      <c r="L247" s="337">
        <f t="shared" si="3"/>
        <v>0</v>
      </c>
      <c r="N247" s="337">
        <f>IF(ISNA(VLOOKUP(A247,'Drop down lists'!A:A,1,FALSE)),1,0)</f>
        <v>0</v>
      </c>
    </row>
    <row r="248" spans="1:14" ht="25" customHeight="1">
      <c r="A248" s="310" t="s">
        <v>4506</v>
      </c>
      <c r="B248" s="182"/>
      <c r="C248" s="182"/>
      <c r="D248" s="182"/>
      <c r="E248" s="182"/>
      <c r="F248" s="182"/>
      <c r="G248" s="17"/>
      <c r="L248" s="337">
        <f t="shared" si="3"/>
        <v>0</v>
      </c>
      <c r="N248" s="337">
        <f>IF(ISNA(VLOOKUP(A248,'Drop down lists'!A:A,1,FALSE)),1,0)</f>
        <v>0</v>
      </c>
    </row>
    <row r="249" spans="1:14" ht="25" customHeight="1">
      <c r="A249" s="310" t="s">
        <v>4506</v>
      </c>
      <c r="B249" s="182"/>
      <c r="C249" s="182"/>
      <c r="D249" s="182"/>
      <c r="E249" s="182"/>
      <c r="F249" s="182"/>
      <c r="G249" s="17"/>
      <c r="L249" s="337">
        <f t="shared" si="3"/>
        <v>0</v>
      </c>
      <c r="N249" s="337">
        <f>IF(ISNA(VLOOKUP(A249,'Drop down lists'!A:A,1,FALSE)),1,0)</f>
        <v>0</v>
      </c>
    </row>
    <row r="250" spans="1:14" ht="25" customHeight="1">
      <c r="A250" s="310" t="s">
        <v>4506</v>
      </c>
      <c r="B250" s="182"/>
      <c r="C250" s="182"/>
      <c r="D250" s="182"/>
      <c r="E250" s="182"/>
      <c r="F250" s="182"/>
      <c r="G250" s="17"/>
      <c r="L250" s="337">
        <f t="shared" si="3"/>
        <v>0</v>
      </c>
      <c r="N250" s="337">
        <f>IF(ISNA(VLOOKUP(A250,'Drop down lists'!A:A,1,FALSE)),1,0)</f>
        <v>0</v>
      </c>
    </row>
    <row r="251" spans="1:14" ht="25" customHeight="1">
      <c r="A251" s="310" t="s">
        <v>4506</v>
      </c>
      <c r="B251" s="182"/>
      <c r="C251" s="182"/>
      <c r="D251" s="182"/>
      <c r="E251" s="182"/>
      <c r="F251" s="182"/>
      <c r="G251" s="17"/>
      <c r="L251" s="337">
        <f t="shared" si="3"/>
        <v>0</v>
      </c>
      <c r="N251" s="337">
        <f>IF(ISNA(VLOOKUP(A251,'Drop down lists'!A:A,1,FALSE)),1,0)</f>
        <v>0</v>
      </c>
    </row>
    <row r="252" spans="1:14" ht="25" customHeight="1">
      <c r="A252" s="310" t="s">
        <v>4506</v>
      </c>
      <c r="B252" s="182"/>
      <c r="C252" s="182"/>
      <c r="D252" s="182"/>
      <c r="E252" s="182"/>
      <c r="F252" s="182"/>
      <c r="G252" s="17"/>
      <c r="L252" s="337">
        <f t="shared" si="3"/>
        <v>0</v>
      </c>
      <c r="N252" s="337">
        <f>IF(ISNA(VLOOKUP(A252,'Drop down lists'!A:A,1,FALSE)),1,0)</f>
        <v>0</v>
      </c>
    </row>
    <row r="253" spans="1:14" ht="25" customHeight="1">
      <c r="A253" s="310" t="s">
        <v>4506</v>
      </c>
      <c r="B253" s="182"/>
      <c r="C253" s="182"/>
      <c r="D253" s="182"/>
      <c r="E253" s="182"/>
      <c r="F253" s="182"/>
      <c r="G253" s="17"/>
      <c r="L253" s="337">
        <f t="shared" si="3"/>
        <v>0</v>
      </c>
      <c r="N253" s="337">
        <f>IF(ISNA(VLOOKUP(A253,'Drop down lists'!A:A,1,FALSE)),1,0)</f>
        <v>0</v>
      </c>
    </row>
    <row r="254" spans="1:14" ht="25" customHeight="1">
      <c r="A254" s="310" t="s">
        <v>4506</v>
      </c>
      <c r="B254" s="182"/>
      <c r="C254" s="182"/>
      <c r="D254" s="182"/>
      <c r="E254" s="182"/>
      <c r="F254" s="182"/>
      <c r="G254" s="17"/>
      <c r="L254" s="337">
        <f t="shared" si="3"/>
        <v>0</v>
      </c>
      <c r="N254" s="337">
        <f>IF(ISNA(VLOOKUP(A254,'Drop down lists'!A:A,1,FALSE)),1,0)</f>
        <v>0</v>
      </c>
    </row>
    <row r="255" spans="1:14" ht="25" customHeight="1">
      <c r="A255" s="310" t="s">
        <v>4506</v>
      </c>
      <c r="B255" s="182"/>
      <c r="C255" s="182"/>
      <c r="D255" s="182"/>
      <c r="E255" s="182"/>
      <c r="F255" s="182"/>
      <c r="G255" s="17"/>
      <c r="L255" s="337">
        <f t="shared" si="3"/>
        <v>0</v>
      </c>
      <c r="N255" s="337">
        <f>IF(ISNA(VLOOKUP(A255,'Drop down lists'!A:A,1,FALSE)),1,0)</f>
        <v>0</v>
      </c>
    </row>
  </sheetData>
  <sheetProtection algorithmName="SHA-512" hashValue="328HKcMh2OtN1UQsnx7OukUH+KfX2nRVCG7JR7uOanB2bN5ustVsTGOAmFHoiaoH9diaA6EpTk+sV+0OnPql3Q==" saltValue="d9Yu41FRWFrHWN41FCtLyA==" spinCount="100000" sheet="1" formatColumns="0" formatRows="0"/>
  <mergeCells count="12">
    <mergeCell ref="L1:N1"/>
    <mergeCell ref="A9:F9"/>
    <mergeCell ref="A5:F5"/>
    <mergeCell ref="A1:E1"/>
    <mergeCell ref="A2:F2"/>
    <mergeCell ref="G2:J2"/>
    <mergeCell ref="A4:F4"/>
    <mergeCell ref="A3:F3"/>
    <mergeCell ref="A6:F6"/>
    <mergeCell ref="G6:J6"/>
    <mergeCell ref="A8:F8"/>
    <mergeCell ref="A7:F7"/>
  </mergeCells>
  <dataValidations count="1">
    <dataValidation type="list" allowBlank="1" showInputMessage="1" showErrorMessage="1" sqref="J16" xr:uid="{00000000-0002-0000-1500-000000000000}">
      <formula1>"YES,NO"</formula1>
    </dataValidation>
  </dataValidations>
  <hyperlinks>
    <hyperlink ref="I19" location="Review!A1" display="Review all section entries" xr:uid="{00000000-0004-0000-1500-000000000000}"/>
    <hyperlink ref="I18" location="'Table of Contents'!A1" display="Table of Contents" xr:uid="{00000000-0004-0000-1500-000001000000}"/>
    <hyperlink ref="I17" location="'18. Capital transfers'!A1" display="Next section: Capital transfers" xr:uid="{00000000-0004-0000-1500-000002000000}"/>
  </hyperlinks>
  <pageMargins left="0.70866141732283472" right="0.70866141732283472" top="0.74803149606299213" bottom="0.74803149606299213" header="0.31496062992125984" footer="0.31496062992125984"/>
  <pageSetup paperSize="8" scale="68"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'Drop down lists'!$A$2:$A$245</xm:f>
          </x14:formula1>
          <xm:sqref>A13:A255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rgb="FF71DAFF"/>
  </sheetPr>
  <dimension ref="A1:L19"/>
  <sheetViews>
    <sheetView showGridLines="0" zoomScaleNormal="100" workbookViewId="0"/>
  </sheetViews>
  <sheetFormatPr defaultColWidth="8.81640625" defaultRowHeight="25" customHeight="1"/>
  <cols>
    <col min="1" max="1" width="70.54296875" style="283" customWidth="1"/>
    <col min="2" max="5" width="14.453125" style="283" customWidth="1"/>
    <col min="6" max="6" width="33.81640625" style="283" customWidth="1"/>
    <col min="7" max="7" width="10.453125" style="38" customWidth="1"/>
    <col min="8" max="8" width="50.1796875" style="283" customWidth="1"/>
    <col min="9" max="9" width="8.81640625" style="283" customWidth="1"/>
    <col min="10" max="11" width="8.81640625" style="283" hidden="1" customWidth="1"/>
    <col min="12" max="12" width="8.81640625" style="283" customWidth="1"/>
    <col min="13" max="16384" width="8.81640625" style="283"/>
  </cols>
  <sheetData>
    <row r="1" spans="1:12" ht="25" customHeight="1">
      <c r="A1" s="108" t="str">
        <f>"18. Capital transfers (during "&amp;""&amp;'1. Reporting information'!B5&amp;" "&amp;'1. Reporting information'!C5&amp;")"</f>
        <v>18. Capital transfers (during Quarter 3 2021)</v>
      </c>
      <c r="D1" s="37"/>
      <c r="G1" s="60"/>
      <c r="H1" s="60"/>
      <c r="J1" s="410" t="s">
        <v>4552</v>
      </c>
      <c r="K1" s="410"/>
    </row>
    <row r="2" spans="1:12" ht="25" customHeight="1">
      <c r="A2" s="146" t="s">
        <v>2333</v>
      </c>
      <c r="D2" s="37"/>
      <c r="G2" s="60"/>
      <c r="H2" s="60"/>
    </row>
    <row r="3" spans="1:12" ht="90" customHeight="1">
      <c r="A3" s="69"/>
      <c r="B3" s="70" t="s">
        <v>0</v>
      </c>
      <c r="C3" s="70" t="s">
        <v>1</v>
      </c>
      <c r="D3" s="70" t="s">
        <v>17</v>
      </c>
      <c r="E3" s="71" t="s">
        <v>4</v>
      </c>
      <c r="F3" s="72" t="s">
        <v>48</v>
      </c>
      <c r="G3" s="283"/>
      <c r="J3" s="57" t="s">
        <v>459</v>
      </c>
      <c r="K3" s="57" t="s">
        <v>460</v>
      </c>
      <c r="L3" s="57"/>
    </row>
    <row r="4" spans="1:12" ht="25" customHeight="1">
      <c r="A4" s="69"/>
      <c r="B4" s="70" t="s">
        <v>322</v>
      </c>
      <c r="C4" s="70" t="s">
        <v>322</v>
      </c>
      <c r="D4" s="70" t="s">
        <v>322</v>
      </c>
      <c r="E4" s="70" t="s">
        <v>322</v>
      </c>
      <c r="F4" s="72"/>
      <c r="G4" s="283"/>
      <c r="H4" s="56" t="s">
        <v>11</v>
      </c>
    </row>
    <row r="5" spans="1:12" ht="25" customHeight="1">
      <c r="A5" s="58" t="s">
        <v>2315</v>
      </c>
      <c r="B5" s="182"/>
      <c r="C5" s="311"/>
      <c r="D5" s="182"/>
      <c r="E5" s="181">
        <f>B5+D5</f>
        <v>0</v>
      </c>
      <c r="F5" s="15"/>
      <c r="G5" s="283"/>
      <c r="H5" s="61" t="s">
        <v>12</v>
      </c>
      <c r="J5" s="283">
        <f>IF(COUNTIF(B5:E5,"&lt;0")&gt;0,1,0)</f>
        <v>0</v>
      </c>
      <c r="K5" s="283">
        <f>IF(ISNUMBER(B5+C5+D5+E5),0,1)</f>
        <v>0</v>
      </c>
    </row>
    <row r="6" spans="1:12" ht="25" customHeight="1">
      <c r="A6" s="60"/>
      <c r="B6" s="94"/>
      <c r="C6" s="94"/>
      <c r="D6" s="94"/>
      <c r="E6" s="94"/>
      <c r="F6" s="60"/>
      <c r="G6" s="283"/>
      <c r="H6" s="62" t="s">
        <v>13</v>
      </c>
    </row>
    <row r="7" spans="1:12" ht="25" customHeight="1">
      <c r="A7" s="87" t="s">
        <v>4501</v>
      </c>
      <c r="B7" s="21" t="s">
        <v>67</v>
      </c>
      <c r="C7" s="94"/>
      <c r="D7" s="94"/>
      <c r="E7" s="94"/>
      <c r="F7" s="60"/>
      <c r="G7" s="283"/>
      <c r="H7" s="63" t="s">
        <v>511</v>
      </c>
    </row>
    <row r="8" spans="1:12" s="38" customFormat="1" ht="25" customHeight="1">
      <c r="A8" s="45"/>
      <c r="B8" s="45"/>
      <c r="C8" s="45"/>
      <c r="D8" s="45"/>
      <c r="E8" s="45"/>
      <c r="F8" s="45"/>
    </row>
    <row r="9" spans="1:12" s="38" customFormat="1" ht="25" customHeight="1">
      <c r="A9" s="474" t="s">
        <v>470</v>
      </c>
      <c r="B9" s="474"/>
      <c r="C9" s="474"/>
      <c r="D9" s="474"/>
      <c r="E9" s="474"/>
      <c r="F9" s="474"/>
    </row>
    <row r="10" spans="1:12" s="38" customFormat="1" ht="25" customHeight="1">
      <c r="A10" s="396" t="str">
        <f>IF(K5&gt;0,"Please make sure you've only entered numbers into the table","")</f>
        <v/>
      </c>
      <c r="B10" s="397"/>
      <c r="C10" s="397"/>
      <c r="D10" s="397"/>
      <c r="E10" s="397"/>
      <c r="F10" s="398"/>
    </row>
    <row r="11" spans="1:12" s="38" customFormat="1" ht="25" customHeight="1">
      <c r="A11" s="402" t="str">
        <f>IF(J5&gt;0, "Please make sure you've only entered positive values into the table","")</f>
        <v/>
      </c>
      <c r="B11" s="403"/>
      <c r="C11" s="403"/>
      <c r="D11" s="403"/>
      <c r="E11" s="403"/>
      <c r="F11" s="404"/>
    </row>
    <row r="12" spans="1:12" s="38" customFormat="1" ht="25" customHeight="1">
      <c r="A12" s="289" t="s">
        <v>471</v>
      </c>
      <c r="B12" s="94"/>
      <c r="C12" s="94"/>
      <c r="D12" s="94"/>
      <c r="E12" s="94"/>
      <c r="F12" s="60"/>
    </row>
    <row r="13" spans="1:12" s="38" customFormat="1" ht="25" customHeight="1">
      <c r="A13" s="89" t="s">
        <v>434</v>
      </c>
      <c r="B13" s="283"/>
      <c r="C13" s="283"/>
      <c r="D13" s="283"/>
      <c r="E13" s="283"/>
      <c r="F13" s="283"/>
    </row>
    <row r="14" spans="1:12" s="38" customFormat="1" ht="25" customHeight="1">
      <c r="A14" s="406" t="s">
        <v>19</v>
      </c>
      <c r="B14" s="406"/>
      <c r="C14" s="406"/>
      <c r="D14" s="406"/>
      <c r="E14" s="406"/>
      <c r="F14" s="406"/>
      <c r="H14" s="283"/>
    </row>
    <row r="15" spans="1:12" s="38" customFormat="1" ht="37.75" customHeight="1">
      <c r="A15" s="414" t="s">
        <v>2319</v>
      </c>
      <c r="B15" s="415"/>
      <c r="C15" s="415"/>
      <c r="D15" s="415"/>
      <c r="E15" s="415"/>
      <c r="F15" s="415"/>
      <c r="H15" s="283"/>
    </row>
    <row r="16" spans="1:12" ht="25" customHeight="1">
      <c r="A16" s="393" t="s">
        <v>4575</v>
      </c>
      <c r="B16" s="393"/>
      <c r="C16" s="393"/>
      <c r="D16" s="393"/>
      <c r="E16" s="393"/>
      <c r="F16" s="393"/>
      <c r="G16" s="283"/>
    </row>
    <row r="17" spans="1:7" ht="24.65" customHeight="1">
      <c r="A17" s="414" t="s">
        <v>4545</v>
      </c>
      <c r="B17" s="415"/>
      <c r="C17" s="415"/>
      <c r="D17" s="415"/>
      <c r="E17" s="415"/>
      <c r="F17" s="415"/>
      <c r="G17" s="283"/>
    </row>
    <row r="18" spans="1:7" ht="18" customHeight="1">
      <c r="A18" s="430"/>
      <c r="B18" s="430"/>
      <c r="C18" s="430"/>
      <c r="D18" s="430"/>
      <c r="E18" s="430"/>
      <c r="F18" s="430"/>
    </row>
    <row r="19" spans="1:7" ht="18" customHeight="1">
      <c r="A19" s="431"/>
      <c r="B19" s="431"/>
      <c r="C19" s="431"/>
      <c r="D19" s="431"/>
      <c r="E19" s="431"/>
      <c r="F19" s="431"/>
    </row>
  </sheetData>
  <sheetProtection algorithmName="SHA-512" hashValue="5AI/4c5x2d/Qk4nBR2t4MHr/kVkXwup6/GeiiSXG5/nObPOmGCBYod78LQf1e2KI5ri/3Prfhu6g5dkHB++dYw==" saltValue="0LdSRwR6qkfGxhzllwLy6A==" spinCount="100000" sheet="1" formatColumns="0" formatRows="0"/>
  <mergeCells count="10">
    <mergeCell ref="J1:K1"/>
    <mergeCell ref="A9:F9"/>
    <mergeCell ref="A10:F10"/>
    <mergeCell ref="A11:F11"/>
    <mergeCell ref="A18:F18"/>
    <mergeCell ref="A19:F19"/>
    <mergeCell ref="A17:F17"/>
    <mergeCell ref="A14:F14"/>
    <mergeCell ref="A16:F16"/>
    <mergeCell ref="A15:F15"/>
  </mergeCells>
  <dataValidations count="1">
    <dataValidation type="list" allowBlank="1" showInputMessage="1" showErrorMessage="1" sqref="B7" xr:uid="{00000000-0002-0000-1600-000000000000}">
      <formula1>"YES,NO"</formula1>
    </dataValidation>
  </dataValidations>
  <hyperlinks>
    <hyperlink ref="A13" location="Review!A1" display="Review all section entries" xr:uid="{00000000-0004-0000-1600-000000000000}"/>
    <hyperlink ref="A12" location="'Table of contents'!A1" display="Table of contents" xr:uid="{00000000-0004-0000-1600-000001000000}"/>
  </hyperlinks>
  <pageMargins left="0.70866141732283472" right="0.70866141732283472" top="0.74803149606299213" bottom="0.74803149606299213" header="0.31496062992125984" footer="0.31496062992125984"/>
  <pageSetup paperSize="8"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tabColor rgb="FFFF7C80"/>
  </sheetPr>
  <dimension ref="A1:G41"/>
  <sheetViews>
    <sheetView showGridLines="0" zoomScaleNormal="100" workbookViewId="0"/>
  </sheetViews>
  <sheetFormatPr defaultColWidth="8.81640625" defaultRowHeight="25" customHeight="1"/>
  <cols>
    <col min="1" max="1" width="62.54296875" style="283" customWidth="1"/>
    <col min="2" max="2" width="26" style="283" customWidth="1"/>
    <col min="3" max="5" width="18" style="283" customWidth="1"/>
    <col min="6" max="6" width="8.81640625" style="283"/>
    <col min="7" max="7" width="70.54296875" style="283" customWidth="1"/>
    <col min="8" max="16384" width="8.81640625" style="283"/>
  </cols>
  <sheetData>
    <row r="1" spans="1:7" ht="25" customHeight="1">
      <c r="A1" s="161" t="s">
        <v>457</v>
      </c>
      <c r="B1" s="161"/>
      <c r="C1" s="37"/>
      <c r="D1" s="161"/>
      <c r="E1" s="161"/>
      <c r="F1" s="161"/>
    </row>
    <row r="2" spans="1:7" ht="40" customHeight="1">
      <c r="A2" s="391" t="s">
        <v>4593</v>
      </c>
      <c r="B2" s="391"/>
      <c r="C2" s="391"/>
      <c r="D2" s="391"/>
      <c r="E2" s="391"/>
      <c r="F2" s="391"/>
    </row>
    <row r="3" spans="1:7" s="355" customFormat="1" ht="40" customHeight="1">
      <c r="A3" s="391" t="s">
        <v>5582</v>
      </c>
      <c r="B3" s="391"/>
      <c r="C3" s="391"/>
      <c r="D3" s="391"/>
      <c r="E3" s="391"/>
      <c r="F3" s="391"/>
    </row>
    <row r="4" spans="1:7" ht="20.149999999999999" customHeight="1">
      <c r="A4" s="391" t="s">
        <v>2353</v>
      </c>
      <c r="B4" s="391"/>
      <c r="C4" s="391"/>
      <c r="D4" s="391"/>
      <c r="E4" s="391"/>
      <c r="F4" s="391"/>
    </row>
    <row r="5" spans="1:7" ht="40" customHeight="1">
      <c r="A5" s="391" t="s">
        <v>5583</v>
      </c>
      <c r="B5" s="391"/>
      <c r="C5" s="391"/>
      <c r="D5" s="391"/>
      <c r="E5" s="391"/>
      <c r="F5" s="391"/>
    </row>
    <row r="6" spans="1:7" ht="25" customHeight="1" thickBot="1">
      <c r="A6" s="407"/>
      <c r="B6" s="407"/>
      <c r="C6" s="407"/>
      <c r="D6" s="407"/>
      <c r="E6" s="407"/>
      <c r="F6" s="407"/>
    </row>
    <row r="7" spans="1:7" ht="24.65" customHeight="1" thickBot="1">
      <c r="A7" s="71" t="s">
        <v>4511</v>
      </c>
      <c r="B7" s="71" t="s">
        <v>4510</v>
      </c>
      <c r="C7" s="312" t="s">
        <v>4500</v>
      </c>
      <c r="D7" s="71" t="s">
        <v>64</v>
      </c>
      <c r="E7" s="53" t="s">
        <v>4493</v>
      </c>
      <c r="G7" s="313" t="s">
        <v>510</v>
      </c>
    </row>
    <row r="8" spans="1:7" ht="25" customHeight="1">
      <c r="A8" s="314" t="s">
        <v>471</v>
      </c>
      <c r="B8" s="82"/>
      <c r="C8" s="312"/>
      <c r="D8" s="315" t="s">
        <v>456</v>
      </c>
      <c r="E8" s="316" t="s">
        <v>456</v>
      </c>
      <c r="G8" s="479"/>
    </row>
    <row r="9" spans="1:7" ht="25" customHeight="1">
      <c r="A9" s="314" t="s">
        <v>5541</v>
      </c>
      <c r="B9" s="82" t="s">
        <v>2331</v>
      </c>
      <c r="C9" s="312"/>
      <c r="D9" s="315" t="s">
        <v>456</v>
      </c>
      <c r="E9" s="316" t="s">
        <v>456</v>
      </c>
      <c r="G9" s="480"/>
    </row>
    <row r="10" spans="1:7" ht="25" customHeight="1">
      <c r="A10" s="314" t="s">
        <v>2326</v>
      </c>
      <c r="B10" s="82" t="s">
        <v>2331</v>
      </c>
      <c r="C10" s="312"/>
      <c r="D10" s="315" t="s">
        <v>456</v>
      </c>
      <c r="E10" s="316" t="s">
        <v>456</v>
      </c>
      <c r="G10" s="480"/>
    </row>
    <row r="11" spans="1:7" ht="25" customHeight="1">
      <c r="A11" s="314" t="s">
        <v>2282</v>
      </c>
      <c r="B11" s="317" t="s">
        <v>2285</v>
      </c>
      <c r="C11" s="315" t="s">
        <v>456</v>
      </c>
      <c r="D11" s="318" t="str">
        <f>'1. Reporting information'!C21</f>
        <v>NO</v>
      </c>
      <c r="E11" s="316" t="s">
        <v>456</v>
      </c>
      <c r="G11" s="480"/>
    </row>
    <row r="12" spans="1:7" ht="25" customHeight="1">
      <c r="A12" s="314" t="s">
        <v>344</v>
      </c>
      <c r="B12" s="319" t="s">
        <v>61</v>
      </c>
      <c r="C12" s="73"/>
      <c r="D12" s="318" t="str">
        <f>'2. Membership'!C16</f>
        <v>NO</v>
      </c>
      <c r="E12" s="320" t="str">
        <f>IF('2. Membership'!A19&amp;'2. Membership'!A20&amp;'2. Membership'!A21 = "","","Please check")</f>
        <v/>
      </c>
      <c r="G12" s="480"/>
    </row>
    <row r="13" spans="1:7" ht="25" customHeight="1">
      <c r="A13" s="74" t="s">
        <v>4614</v>
      </c>
      <c r="B13" s="319" t="s">
        <v>61</v>
      </c>
      <c r="C13" s="356">
        <f>'2. Membership'!E7+'2. Membership'!E8+'2. Membership'!E9</f>
        <v>0</v>
      </c>
      <c r="D13" s="321"/>
      <c r="E13" s="322"/>
      <c r="G13" s="480"/>
    </row>
    <row r="14" spans="1:7" ht="25" customHeight="1">
      <c r="A14" s="74" t="s">
        <v>407</v>
      </c>
      <c r="B14" s="319" t="s">
        <v>61</v>
      </c>
      <c r="C14" s="356">
        <f>'2. Membership'!E14</f>
        <v>0</v>
      </c>
      <c r="D14" s="321"/>
      <c r="E14" s="322"/>
      <c r="G14" s="480"/>
    </row>
    <row r="15" spans="1:7" ht="25" customHeight="1" collapsed="1">
      <c r="A15" s="314" t="s">
        <v>345</v>
      </c>
      <c r="B15" s="323" t="s">
        <v>348</v>
      </c>
      <c r="C15" s="180">
        <f>'3. Contributions'!E18</f>
        <v>0</v>
      </c>
      <c r="D15" s="324" t="str">
        <f>'3. Contributions'!B21</f>
        <v>NO</v>
      </c>
      <c r="E15" s="320" t="str">
        <f>IF('3. Contributions'!A24&amp;'3. Contributions'!A25&amp;'3. Contributions'!A26 = "","","Please check")</f>
        <v/>
      </c>
      <c r="G15" s="480"/>
    </row>
    <row r="16" spans="1:7" ht="25" customHeight="1" collapsed="1">
      <c r="A16" s="314" t="s">
        <v>346</v>
      </c>
      <c r="B16" s="323" t="s">
        <v>348</v>
      </c>
      <c r="C16" s="180">
        <f>'4. Transfers in'!E5</f>
        <v>0</v>
      </c>
      <c r="D16" s="324" t="str">
        <f>'4. Transfers in'!B10</f>
        <v>NO</v>
      </c>
      <c r="E16" s="320" t="str">
        <f>IF('4. Transfers in'!A13&amp;'4. Transfers in'!A14&amp;'4. Transfers in'!A15= "","","Please check")</f>
        <v/>
      </c>
      <c r="G16" s="480"/>
    </row>
    <row r="17" spans="1:7" ht="25" customHeight="1" collapsed="1">
      <c r="A17" s="314" t="s">
        <v>347</v>
      </c>
      <c r="B17" s="323" t="s">
        <v>348</v>
      </c>
      <c r="C17" s="180">
        <f>'5. Investment income'!E17</f>
        <v>0</v>
      </c>
      <c r="D17" s="318" t="str">
        <f>'5. Investment income'!B22</f>
        <v>NO</v>
      </c>
      <c r="E17" s="320" t="str">
        <f>IF('5. Investment income'!A25&amp;'5. Investment income'!A26= "","","Please check")</f>
        <v/>
      </c>
      <c r="G17" s="480"/>
    </row>
    <row r="18" spans="1:7" ht="25" customHeight="1" collapsed="1">
      <c r="A18" s="314" t="s">
        <v>476</v>
      </c>
      <c r="B18" s="323" t="s">
        <v>348</v>
      </c>
      <c r="C18" s="180">
        <f>'6. Other income'!E7</f>
        <v>0</v>
      </c>
      <c r="D18" s="318" t="str">
        <f>'6. Other income'!B9</f>
        <v>NO</v>
      </c>
      <c r="E18" s="320" t="str">
        <f>IF('6. Other income'!A12&amp;'6. Other income'!A13= "","","Please check")</f>
        <v/>
      </c>
      <c r="G18" s="480"/>
    </row>
    <row r="19" spans="1:7" ht="25" customHeight="1" collapsed="1">
      <c r="A19" s="314" t="s">
        <v>390</v>
      </c>
      <c r="B19" s="325" t="s">
        <v>350</v>
      </c>
      <c r="C19" s="180">
        <f>'7. Benefits'!E9</f>
        <v>0</v>
      </c>
      <c r="D19" s="318" t="str">
        <f>'7. Benefits'!B12</f>
        <v>NO</v>
      </c>
      <c r="E19" s="320" t="str">
        <f>IF('7. Benefits'!A15&amp;'7. Benefits'!A16&amp;'7. Benefits'!A17= "","","Please check")</f>
        <v/>
      </c>
      <c r="G19" s="480"/>
    </row>
    <row r="20" spans="1:7" ht="25" customHeight="1" collapsed="1">
      <c r="A20" s="314" t="s">
        <v>391</v>
      </c>
      <c r="B20" s="325" t="s">
        <v>350</v>
      </c>
      <c r="C20" s="180">
        <f>'8. Leavers and transfers out'!E20</f>
        <v>0</v>
      </c>
      <c r="D20" s="318" t="str">
        <f>'8. Leavers and transfers out'!B22</f>
        <v>NO</v>
      </c>
      <c r="E20" s="320" t="str">
        <f>IF('8. Leavers and transfers out'!A25&amp;'8. Leavers and transfers out'!A26&amp;'8. Leavers and transfers out'!A27= "","","Please check")</f>
        <v/>
      </c>
      <c r="G20" s="480"/>
    </row>
    <row r="21" spans="1:7" ht="25" customHeight="1" collapsed="1">
      <c r="A21" s="314" t="s">
        <v>392</v>
      </c>
      <c r="B21" s="325" t="s">
        <v>350</v>
      </c>
      <c r="C21" s="326">
        <f>'9. Expenses'!E19</f>
        <v>0</v>
      </c>
      <c r="D21" s="318" t="str">
        <f>'9. Expenses'!B22</f>
        <v>NO</v>
      </c>
      <c r="E21" s="320" t="str">
        <f>IF('9. Expenses'!A25&amp;'9. Expenses'!A26&amp;'9. Expenses'!A27= "","","Please check")</f>
        <v/>
      </c>
      <c r="G21" s="480"/>
    </row>
    <row r="22" spans="1:7" ht="25" customHeight="1">
      <c r="A22" s="314" t="s">
        <v>393</v>
      </c>
      <c r="B22" s="325" t="s">
        <v>350</v>
      </c>
      <c r="C22" s="326">
        <f>'10. Taxation'!E8</f>
        <v>0</v>
      </c>
      <c r="D22" s="318" t="str">
        <f>'10. Taxation'!B10</f>
        <v>NO</v>
      </c>
      <c r="E22" s="320" t="str">
        <f>IF('10. Taxation'!A13&amp;'10. Taxation'!A14= "","","Please check")</f>
        <v/>
      </c>
      <c r="G22" s="480"/>
    </row>
    <row r="23" spans="1:7" ht="25" customHeight="1" collapsed="1">
      <c r="A23" s="314" t="s">
        <v>394</v>
      </c>
      <c r="B23" s="327" t="s">
        <v>315</v>
      </c>
      <c r="C23" s="180">
        <f>'11. Assets'!E51</f>
        <v>0</v>
      </c>
      <c r="D23" s="318" t="str">
        <f>'11. Assets'!B56</f>
        <v>NO</v>
      </c>
      <c r="E23" s="320" t="str">
        <f>IF('11. Assets'!A59&amp;'11. Assets'!A60&amp;'11. Assets'!A61= "","","Please check")</f>
        <v/>
      </c>
      <c r="G23" s="480"/>
    </row>
    <row r="24" spans="1:7" ht="25" customHeight="1" collapsed="1">
      <c r="A24" s="314" t="s">
        <v>395</v>
      </c>
      <c r="B24" s="327" t="s">
        <v>315</v>
      </c>
      <c r="D24" s="318" t="str">
        <f>'12. Liabilities'!B26</f>
        <v>NO</v>
      </c>
      <c r="E24" s="320" t="str">
        <f>IF('12. Liabilities'!A29&amp;'12. Liabilities'!A30&amp;'12. Liabilities'!A31= "","","Please check")</f>
        <v/>
      </c>
      <c r="G24" s="480"/>
    </row>
    <row r="25" spans="1:7" s="361" customFormat="1" ht="25" customHeight="1">
      <c r="A25" s="74" t="s">
        <v>5589</v>
      </c>
      <c r="B25" s="327" t="s">
        <v>315</v>
      </c>
      <c r="C25" s="180">
        <f>'12. Liabilities'!E6</f>
        <v>0</v>
      </c>
      <c r="D25" s="318"/>
      <c r="E25" s="320"/>
      <c r="G25" s="480"/>
    </row>
    <row r="26" spans="1:7" s="361" customFormat="1" ht="25" customHeight="1">
      <c r="A26" s="74" t="s">
        <v>5590</v>
      </c>
      <c r="B26" s="327" t="s">
        <v>315</v>
      </c>
      <c r="C26" s="180">
        <f>'12. Liabilities'!E24</f>
        <v>0</v>
      </c>
      <c r="D26" s="318"/>
      <c r="E26" s="320"/>
      <c r="G26" s="480"/>
    </row>
    <row r="27" spans="1:7" ht="25" customHeight="1" collapsed="1">
      <c r="A27" s="314" t="s">
        <v>396</v>
      </c>
      <c r="B27" s="327" t="s">
        <v>315</v>
      </c>
      <c r="C27" s="189"/>
      <c r="D27" s="318" t="str">
        <f>'13. Derivatives balances'!B20</f>
        <v>NO</v>
      </c>
      <c r="E27" s="320" t="str">
        <f>IF('13. Derivatives balances'!A23&amp;'13. Derivatives balances'!A24&amp;'13. Derivatives balances'!A25= "","","Please check")</f>
        <v/>
      </c>
      <c r="G27" s="480"/>
    </row>
    <row r="28" spans="1:7" ht="25" customHeight="1">
      <c r="A28" s="74" t="s">
        <v>65</v>
      </c>
      <c r="B28" s="327" t="s">
        <v>315</v>
      </c>
      <c r="C28" s="180">
        <f>'13. Derivatives balances'!E11</f>
        <v>0</v>
      </c>
      <c r="D28" s="328"/>
      <c r="E28" s="329"/>
      <c r="G28" s="480"/>
    </row>
    <row r="29" spans="1:7" ht="25" customHeight="1">
      <c r="A29" s="74" t="s">
        <v>66</v>
      </c>
      <c r="B29" s="327" t="s">
        <v>315</v>
      </c>
      <c r="C29" s="180">
        <f>'13. Derivatives balances'!E18</f>
        <v>0</v>
      </c>
      <c r="D29" s="328"/>
      <c r="E29" s="329"/>
      <c r="G29" s="480"/>
    </row>
    <row r="30" spans="1:7" ht="25" customHeight="1">
      <c r="A30" s="314" t="s">
        <v>499</v>
      </c>
      <c r="B30" s="327" t="s">
        <v>315</v>
      </c>
      <c r="C30" s="315" t="s">
        <v>456</v>
      </c>
      <c r="D30" s="318" t="str">
        <f>'14a. Transactions_long'!B20</f>
        <v>NO</v>
      </c>
      <c r="E30" s="320" t="str">
        <f>IF('14a. Transactions_long'!A23&amp;'14a. Transactions_long'!A24&amp;'14a. Transactions_long'!A25= "","","Please check")</f>
        <v/>
      </c>
      <c r="G30" s="480"/>
    </row>
    <row r="31" spans="1:7" ht="25" customHeight="1">
      <c r="A31" s="314" t="s">
        <v>500</v>
      </c>
      <c r="B31" s="327" t="s">
        <v>315</v>
      </c>
      <c r="C31" s="315" t="s">
        <v>456</v>
      </c>
      <c r="D31" s="318" t="str">
        <f>'14b. Transactions_short'!B11</f>
        <v>NO</v>
      </c>
      <c r="E31" s="320" t="str">
        <f>IF('14b. Transactions_short'!A14&amp;'14b. Transactions_short'!A15= "","","Please check")</f>
        <v/>
      </c>
      <c r="G31" s="480"/>
    </row>
    <row r="32" spans="1:7" ht="25" customHeight="1">
      <c r="A32" s="314" t="s">
        <v>409</v>
      </c>
      <c r="B32" s="330" t="s">
        <v>351</v>
      </c>
      <c r="C32" s="315" t="s">
        <v>456</v>
      </c>
      <c r="D32" s="324" t="str">
        <f>'15. Pooled investment vehicles'!N14</f>
        <v>NO</v>
      </c>
      <c r="E32" s="320" t="str">
        <f>IF('15. Pooled investment vehicles'!A9= "","","Please check")</f>
        <v/>
      </c>
      <c r="G32" s="480"/>
    </row>
    <row r="33" spans="1:7" ht="25" customHeight="1">
      <c r="A33" s="314" t="s">
        <v>477</v>
      </c>
      <c r="B33" s="330" t="s">
        <v>351</v>
      </c>
      <c r="C33" s="315" t="s">
        <v>456</v>
      </c>
      <c r="D33" s="324" t="str">
        <f>'16. Gilts'!B15</f>
        <v>NO</v>
      </c>
      <c r="E33" s="320" t="str">
        <f>IF('16. Gilts'!A18&amp;'16. Gilts'!A20= "","","Please check")</f>
        <v/>
      </c>
      <c r="G33" s="480"/>
    </row>
    <row r="34" spans="1:7" ht="25" customHeight="1" collapsed="1">
      <c r="A34" s="314" t="s">
        <v>408</v>
      </c>
      <c r="B34" s="330" t="s">
        <v>351</v>
      </c>
      <c r="C34" s="315" t="s">
        <v>456</v>
      </c>
      <c r="D34" s="318" t="str">
        <f>'17. Overseas assets by country'!J16</f>
        <v>NO</v>
      </c>
      <c r="E34" s="320" t="str">
        <f>IF('17. Overseas assets by country'!A9= "","","Please check")</f>
        <v/>
      </c>
      <c r="G34" s="480"/>
    </row>
    <row r="35" spans="1:7" ht="25" customHeight="1" thickBot="1">
      <c r="A35" s="314" t="s">
        <v>2316</v>
      </c>
      <c r="B35" s="330" t="s">
        <v>351</v>
      </c>
      <c r="C35" s="180">
        <f>'18. Capital transfers'!E5</f>
        <v>0</v>
      </c>
      <c r="D35" s="318" t="str">
        <f>'18. Capital transfers'!B7</f>
        <v>NO</v>
      </c>
      <c r="E35" s="320" t="str">
        <f>IF('18. Capital transfers'!A10&amp;'18. Capital transfers'!A11= "","","Please check")</f>
        <v/>
      </c>
      <c r="G35" s="481"/>
    </row>
    <row r="36" spans="1:7" ht="25" customHeight="1">
      <c r="B36" s="331"/>
    </row>
    <row r="37" spans="1:7" ht="25" customHeight="1">
      <c r="B37" s="331"/>
    </row>
    <row r="38" spans="1:7" ht="25" customHeight="1">
      <c r="B38" s="331"/>
    </row>
    <row r="39" spans="1:7" ht="25" customHeight="1">
      <c r="B39" s="331"/>
    </row>
    <row r="40" spans="1:7" ht="25" customHeight="1">
      <c r="B40" s="331"/>
    </row>
    <row r="41" spans="1:7" ht="25" customHeight="1">
      <c r="B41" s="331"/>
    </row>
  </sheetData>
  <sheetProtection algorithmName="SHA-512" hashValue="Ry+e63y7oO/c7/r9SPy7i6E1lDa8iRUo9TsWyj8HMa55Yfyut5DLdK22/MTE3SWGAh/XUUoG3nSFgojyfbbDrA==" saltValue="ZRZCQc3wnA4n0W3Q4A6Azw==" spinCount="100000" sheet="1" formatColumns="0" formatRows="0"/>
  <mergeCells count="6">
    <mergeCell ref="A6:F6"/>
    <mergeCell ref="A2:F2"/>
    <mergeCell ref="A4:F4"/>
    <mergeCell ref="A5:F5"/>
    <mergeCell ref="G8:G35"/>
    <mergeCell ref="A3:F3"/>
  </mergeCells>
  <conditionalFormatting sqref="D13:E14 D32:D34 D12 D28:E29 D15:D27 D30">
    <cfRule type="cellIs" dxfId="27" priority="27" operator="equal">
      <formula>"YES"</formula>
    </cfRule>
    <cfRule type="cellIs" dxfId="26" priority="28" operator="equal">
      <formula>"NO"</formula>
    </cfRule>
  </conditionalFormatting>
  <conditionalFormatting sqref="D33">
    <cfRule type="cellIs" dxfId="25" priority="25" operator="equal">
      <formula>"YES"</formula>
    </cfRule>
    <cfRule type="cellIs" dxfId="24" priority="26" operator="equal">
      <formula>"NO"</formula>
    </cfRule>
  </conditionalFormatting>
  <conditionalFormatting sqref="D11">
    <cfRule type="cellIs" dxfId="23" priority="23" operator="equal">
      <formula>"YES"</formula>
    </cfRule>
    <cfRule type="cellIs" dxfId="22" priority="24" operator="equal">
      <formula>"NO"</formula>
    </cfRule>
  </conditionalFormatting>
  <conditionalFormatting sqref="D8:E10">
    <cfRule type="cellIs" dxfId="21" priority="21" operator="equal">
      <formula>"YES"</formula>
    </cfRule>
    <cfRule type="cellIs" dxfId="20" priority="22" operator="equal">
      <formula>"NO"</formula>
    </cfRule>
  </conditionalFormatting>
  <conditionalFormatting sqref="D31">
    <cfRule type="cellIs" dxfId="19" priority="19" operator="equal">
      <formula>"YES"</formula>
    </cfRule>
    <cfRule type="cellIs" dxfId="18" priority="20" operator="equal">
      <formula>"NO"</formula>
    </cfRule>
  </conditionalFormatting>
  <conditionalFormatting sqref="D35">
    <cfRule type="cellIs" dxfId="17" priority="17" operator="equal">
      <formula>"YES"</formula>
    </cfRule>
    <cfRule type="cellIs" dxfId="16" priority="18" operator="equal">
      <formula>"NO"</formula>
    </cfRule>
  </conditionalFormatting>
  <conditionalFormatting sqref="E11">
    <cfRule type="cellIs" dxfId="15" priority="15" operator="equal">
      <formula>"YES"</formula>
    </cfRule>
    <cfRule type="cellIs" dxfId="14" priority="16" operator="equal">
      <formula>"NO"</formula>
    </cfRule>
  </conditionalFormatting>
  <conditionalFormatting sqref="E12">
    <cfRule type="cellIs" dxfId="13" priority="13" operator="equal">
      <formula>"YES"</formula>
    </cfRule>
    <cfRule type="cellIs" dxfId="12" priority="14" operator="equal">
      <formula>"NO"</formula>
    </cfRule>
  </conditionalFormatting>
  <conditionalFormatting sqref="E15">
    <cfRule type="cellIs" dxfId="11" priority="11" operator="equal">
      <formula>"YES"</formula>
    </cfRule>
    <cfRule type="cellIs" dxfId="10" priority="12" operator="equal">
      <formula>"NO"</formula>
    </cfRule>
  </conditionalFormatting>
  <conditionalFormatting sqref="E16:E27">
    <cfRule type="cellIs" dxfId="9" priority="9" operator="equal">
      <formula>"YES"</formula>
    </cfRule>
    <cfRule type="cellIs" dxfId="8" priority="10" operator="equal">
      <formula>"NO"</formula>
    </cfRule>
  </conditionalFormatting>
  <conditionalFormatting sqref="E30:E35">
    <cfRule type="cellIs" dxfId="7" priority="7" operator="equal">
      <formula>"YES"</formula>
    </cfRule>
    <cfRule type="cellIs" dxfId="6" priority="8" operator="equal">
      <formula>"NO"</formula>
    </cfRule>
  </conditionalFormatting>
  <conditionalFormatting sqref="C11">
    <cfRule type="cellIs" dxfId="5" priority="5" operator="equal">
      <formula>"YES"</formula>
    </cfRule>
    <cfRule type="cellIs" dxfId="4" priority="6" operator="equal">
      <formula>"NO"</formula>
    </cfRule>
  </conditionalFormatting>
  <conditionalFormatting sqref="C30:C32">
    <cfRule type="cellIs" dxfId="3" priority="3" operator="equal">
      <formula>"YES"</formula>
    </cfRule>
    <cfRule type="cellIs" dxfId="2" priority="4" operator="equal">
      <formula>"NO"</formula>
    </cfRule>
  </conditionalFormatting>
  <conditionalFormatting sqref="C33:C34">
    <cfRule type="cellIs" dxfId="1" priority="1" operator="equal">
      <formula>"YES"</formula>
    </cfRule>
    <cfRule type="cellIs" dxfId="0" priority="2" operator="equal">
      <formula>"NO"</formula>
    </cfRule>
  </conditionalFormatting>
  <hyperlinks>
    <hyperlink ref="A16" location="'4. Transfers in'!A1" display="Transfers in" xr:uid="{00000000-0004-0000-1700-000000000000}"/>
    <hyperlink ref="A12" location="'2. Membership'!A1" display="Membership" xr:uid="{00000000-0004-0000-1700-000001000000}"/>
    <hyperlink ref="A15" location="'3. Contributions'!A1" display="Contributions" xr:uid="{00000000-0004-0000-1700-000002000000}"/>
    <hyperlink ref="A17" location="'5. Investment income'!A1" display="Investment income" xr:uid="{00000000-0004-0000-1700-000003000000}"/>
    <hyperlink ref="A18" location="'6. Other income'!A1" display="6. Other income" xr:uid="{00000000-0004-0000-1700-000004000000}"/>
    <hyperlink ref="A19" location="'7. Benefits'!A1" display="Benefits" xr:uid="{00000000-0004-0000-1700-000005000000}"/>
    <hyperlink ref="A20" location="'8. Leavers and transfers out'!A1" display="Leavers and transfers out" xr:uid="{00000000-0004-0000-1700-000006000000}"/>
    <hyperlink ref="A23" location="'11. Assets'!A1" display="11. Assets" xr:uid="{00000000-0004-0000-1700-000007000000}"/>
    <hyperlink ref="A24" location="'12. Liabilities'!A1" display="12. Liabilities" xr:uid="{00000000-0004-0000-1700-000008000000}"/>
    <hyperlink ref="A27" location="'13. Derivatives balances'!A1" display="13. Derivatives balances" xr:uid="{00000000-0004-0000-1700-000009000000}"/>
    <hyperlink ref="A34" location="'17. Overseas assets by country'!A1" display="17. Overseas assets by country" xr:uid="{00000000-0004-0000-1700-00000A000000}"/>
    <hyperlink ref="A21" location="'9. Expenses'!A1" display="9. Expenses" xr:uid="{00000000-0004-0000-1700-00000B000000}"/>
    <hyperlink ref="A33" location="'16. Gilts'!A1" display="16. Gilts and Treasury bills" xr:uid="{00000000-0004-0000-1700-00000C000000}"/>
    <hyperlink ref="A22" location="'10. Taxation'!A1" display="10. Taxation" xr:uid="{00000000-0004-0000-1700-00000D000000}"/>
    <hyperlink ref="A30" location="'14a. Transactions_long'!A1" display="14a. Transactions (long)" xr:uid="{00000000-0004-0000-1700-00000E000000}"/>
    <hyperlink ref="A32" location="'15. Pooled investment vehicles'!A1" display="15. Pooled investment vehicles" xr:uid="{00000000-0004-0000-1700-00000F000000}"/>
    <hyperlink ref="A11" location="'1. Reporting information'!A1" display="1. Reporting information" xr:uid="{00000000-0004-0000-1700-000010000000}"/>
    <hyperlink ref="A8" location="'Table of contents'!A1" display="Table of contents" xr:uid="{00000000-0004-0000-1700-000011000000}"/>
    <hyperlink ref="A9" location="'Intro &amp; guidance'!A1" display="Table of contents" xr:uid="{00000000-0004-0000-1700-000012000000}"/>
    <hyperlink ref="A31" location="'14b. Transactions_short'!A1" display="14a. Transactions (short)" xr:uid="{00000000-0004-0000-1700-000013000000}"/>
    <hyperlink ref="A10" location="Technical!A1" display="Technical" xr:uid="{00000000-0004-0000-1700-000014000000}"/>
    <hyperlink ref="A35" location="'18. Capital transfers'!A1" display="18. Capital transfers" xr:uid="{00000000-0004-0000-1700-000015000000}"/>
  </hyperlinks>
  <pageMargins left="0.70866141732283472" right="0.70866141732283472" top="0.74803149606299213" bottom="0.74803149606299213" header="0.31496062992125984" footer="0.31496062992125984"/>
  <pageSetup paperSize="8"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rgb="FFFF7C80"/>
  </sheetPr>
  <dimension ref="A1:F16"/>
  <sheetViews>
    <sheetView showGridLines="0" zoomScaleNormal="100" workbookViewId="0"/>
  </sheetViews>
  <sheetFormatPr defaultColWidth="8.81640625" defaultRowHeight="25" customHeight="1"/>
  <cols>
    <col min="1" max="1" width="70.81640625" style="34" customWidth="1"/>
    <col min="2" max="3" width="17.453125" style="34" customWidth="1"/>
    <col min="4" max="5" width="18" style="34" customWidth="1"/>
    <col min="6" max="6" width="8.81640625" style="34"/>
    <col min="7" max="7" width="70.54296875" style="34" customWidth="1"/>
    <col min="8" max="16384" width="8.81640625" style="34"/>
  </cols>
  <sheetData>
    <row r="1" spans="1:6" ht="25" customHeight="1">
      <c r="A1" s="23" t="s">
        <v>4622</v>
      </c>
      <c r="B1" s="23"/>
      <c r="C1" s="25"/>
      <c r="D1" s="23"/>
      <c r="E1" s="23"/>
      <c r="F1" s="23"/>
    </row>
    <row r="2" spans="1:6" ht="25" customHeight="1">
      <c r="A2" s="267" t="s">
        <v>4623</v>
      </c>
      <c r="B2" s="23"/>
      <c r="C2" s="25"/>
      <c r="D2" s="23"/>
      <c r="E2" s="23"/>
      <c r="F2" s="23"/>
    </row>
    <row r="3" spans="1:6" ht="25" customHeight="1">
      <c r="A3" s="267" t="s">
        <v>4594</v>
      </c>
      <c r="B3" s="23"/>
      <c r="C3" s="25"/>
      <c r="D3" s="23"/>
      <c r="E3" s="23"/>
      <c r="F3" s="23"/>
    </row>
    <row r="4" spans="1:6" ht="25" customHeight="1">
      <c r="B4" s="253"/>
    </row>
    <row r="5" spans="1:6" ht="25" customHeight="1">
      <c r="B5" s="268" t="s">
        <v>4556</v>
      </c>
      <c r="C5" s="268" t="s">
        <v>4557</v>
      </c>
    </row>
    <row r="6" spans="1:6" ht="25" customHeight="1">
      <c r="A6" s="58" t="s">
        <v>4595</v>
      </c>
      <c r="B6" s="351"/>
      <c r="C6" s="351"/>
    </row>
    <row r="7" spans="1:6" ht="25" customHeight="1">
      <c r="A7" s="266"/>
      <c r="B7" s="253"/>
    </row>
    <row r="8" spans="1:6" ht="25" customHeight="1">
      <c r="A8" s="406" t="s">
        <v>19</v>
      </c>
      <c r="B8" s="406"/>
      <c r="C8" s="406"/>
      <c r="D8" s="406"/>
      <c r="E8" s="406"/>
      <c r="F8" s="406"/>
    </row>
    <row r="9" spans="1:6" ht="25" customHeight="1">
      <c r="A9" s="34" t="s">
        <v>4555</v>
      </c>
    </row>
    <row r="16" spans="1:6" ht="25" customHeight="1">
      <c r="B16" s="343"/>
    </row>
  </sheetData>
  <sheetProtection algorithmName="SHA-512" hashValue="QH4grhfXRYhtpHsYCilmgCTwpkVxSsPTQ3rp4ObrltTddFYe7xBr0T1RzkNEYpyPQPWehNS44kRdlc0eAAbscQ==" saltValue="5Dwdu8NQqQHUMVwJMcCuew==" spinCount="100000" sheet="1" formatColumns="0" formatRows="0"/>
  <mergeCells count="1">
    <mergeCell ref="A8:F8"/>
  </mergeCells>
  <pageMargins left="0.70866141732283472" right="0.70866141732283472" top="0.74803149606299213" bottom="0.74803149606299213" header="0.31496062992125984" footer="0.31496062992125984"/>
  <pageSetup paperSize="8" scale="6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7BCB6-E5F1-4341-9660-D926862C1CE8}">
  <dimension ref="A1:B8064"/>
  <sheetViews>
    <sheetView zoomScaleNormal="100" workbookViewId="0">
      <selection activeCell="D2" sqref="D2"/>
    </sheetView>
  </sheetViews>
  <sheetFormatPr defaultRowHeight="14.5"/>
  <cols>
    <col min="1" max="2" width="10.54296875" bestFit="1" customWidth="1"/>
    <col min="3879" max="3893" width="10.1796875" bestFit="1" customWidth="1"/>
    <col min="3894" max="3894" width="9.81640625" customWidth="1"/>
  </cols>
  <sheetData>
    <row r="1" spans="1:2">
      <c r="A1" t="s">
        <v>4471</v>
      </c>
      <c r="B1" s="172">
        <f>IF('1. Reporting information'!E5="dd/mm/yyyy","",'1. Reporting information'!E5)</f>
        <v>44378</v>
      </c>
    </row>
    <row r="2" spans="1:2">
      <c r="A2" t="s">
        <v>4472</v>
      </c>
      <c r="B2" s="172">
        <f>IF('1. Reporting information'!F5="dd/mm/yyyy","",'1. Reporting information'!F5)</f>
        <v>44469</v>
      </c>
    </row>
    <row r="3" spans="1:2">
      <c r="A3" t="s">
        <v>5538</v>
      </c>
      <c r="B3" s="172" t="str">
        <f>IF('1. Reporting information'!E8="dd/mm/yyyy","",'1. Reporting information'!E8)</f>
        <v/>
      </c>
    </row>
    <row r="4" spans="1:2">
      <c r="A4" t="s">
        <v>5537</v>
      </c>
      <c r="B4" s="172" t="str">
        <f>IF('1. Reporting information'!F8="dd/mm/yyyy","",'1. Reporting information'!F8)</f>
        <v/>
      </c>
    </row>
    <row r="5" spans="1:2">
      <c r="A5" t="s">
        <v>4473</v>
      </c>
      <c r="B5" s="246" t="str">
        <f>IF('1. Reporting information'!E12="Please select","",'1. Reporting information'!E12)</f>
        <v/>
      </c>
    </row>
    <row r="6" spans="1:2">
      <c r="A6" t="s">
        <v>4474</v>
      </c>
      <c r="B6" s="246" t="str">
        <f>IF('1. Reporting information'!E13="Please select","",'1. Reporting information'!E13)</f>
        <v/>
      </c>
    </row>
    <row r="7" spans="1:2">
      <c r="A7" t="s">
        <v>4475</v>
      </c>
      <c r="B7" s="246" t="str">
        <f>IF('1. Reporting information'!E14="Please select","",'1. Reporting information'!E14)</f>
        <v/>
      </c>
    </row>
    <row r="8" spans="1:2">
      <c r="A8" t="s">
        <v>4476</v>
      </c>
      <c r="B8" s="246" t="str">
        <f>IF('1. Reporting information'!F18="","",'1. Reporting information'!F18)</f>
        <v/>
      </c>
    </row>
    <row r="9" spans="1:2">
      <c r="A9" t="s">
        <v>4477</v>
      </c>
      <c r="B9" s="246" t="str">
        <f>IF('1. Reporting information'!G18="","",'1. Reporting information'!G18)</f>
        <v/>
      </c>
    </row>
    <row r="10" spans="1:2">
      <c r="A10" t="s">
        <v>4703</v>
      </c>
      <c r="B10" s="246" t="str">
        <f>IF('1. Reporting information'!F19="","",'1. Reporting information'!F19)</f>
        <v/>
      </c>
    </row>
    <row r="11" spans="1:2">
      <c r="A11" t="s">
        <v>4702</v>
      </c>
      <c r="B11" s="246" t="str">
        <f>IF('1. Reporting information'!G19="","",'1. Reporting information'!G19)</f>
        <v/>
      </c>
    </row>
    <row r="12" spans="1:2">
      <c r="A12" t="s">
        <v>565</v>
      </c>
      <c r="B12" s="246" t="str">
        <f>IF('2. Membership'!B7="","",'2. Membership'!B7)</f>
        <v/>
      </c>
    </row>
    <row r="13" spans="1:2">
      <c r="A13" t="s">
        <v>566</v>
      </c>
      <c r="B13" s="246" t="str">
        <f>IF('2. Membership'!C7="","",'2. Membership'!C7)</f>
        <v/>
      </c>
    </row>
    <row r="14" spans="1:2">
      <c r="A14" t="s">
        <v>567</v>
      </c>
      <c r="B14" s="246" t="str">
        <f>IF('2. Membership'!D7="","",'2. Membership'!D7)</f>
        <v/>
      </c>
    </row>
    <row r="15" spans="1:2">
      <c r="A15" t="s">
        <v>568</v>
      </c>
      <c r="B15" s="246">
        <f>IF('2. Membership'!E7="","",'2. Membership'!E7)</f>
        <v>0</v>
      </c>
    </row>
    <row r="16" spans="1:2">
      <c r="A16" t="s">
        <v>569</v>
      </c>
      <c r="B16" s="246" t="str">
        <f>IF('2. Membership'!F7="","",'2. Membership'!F7)</f>
        <v/>
      </c>
    </row>
    <row r="17" spans="1:2">
      <c r="A17" t="s">
        <v>570</v>
      </c>
      <c r="B17" s="246" t="str">
        <f>IF('2. Membership'!G7="","",'2. Membership'!G7)</f>
        <v/>
      </c>
    </row>
    <row r="18" spans="1:2">
      <c r="A18" t="s">
        <v>571</v>
      </c>
      <c r="B18" s="246" t="str">
        <f>IF('2. Membership'!B8="","",'2. Membership'!B8)</f>
        <v/>
      </c>
    </row>
    <row r="19" spans="1:2">
      <c r="A19" t="s">
        <v>572</v>
      </c>
      <c r="B19" s="246" t="str">
        <f>IF('2. Membership'!C8="","",'2. Membership'!C8)</f>
        <v/>
      </c>
    </row>
    <row r="20" spans="1:2">
      <c r="A20" t="s">
        <v>573</v>
      </c>
      <c r="B20" s="246" t="str">
        <f>IF('2. Membership'!D8="","",'2. Membership'!D8)</f>
        <v/>
      </c>
    </row>
    <row r="21" spans="1:2">
      <c r="A21" t="s">
        <v>574</v>
      </c>
      <c r="B21" s="246">
        <f>IF('2. Membership'!E8="","",'2. Membership'!E8)</f>
        <v>0</v>
      </c>
    </row>
    <row r="22" spans="1:2">
      <c r="A22" t="s">
        <v>575</v>
      </c>
      <c r="B22" s="246" t="str">
        <f>IF('2. Membership'!F8="","",'2. Membership'!F8)</f>
        <v/>
      </c>
    </row>
    <row r="23" spans="1:2">
      <c r="A23" t="s">
        <v>576</v>
      </c>
      <c r="B23" s="246" t="str">
        <f>IF('2. Membership'!G8="","",'2. Membership'!G8)</f>
        <v/>
      </c>
    </row>
    <row r="24" spans="1:2">
      <c r="A24" t="s">
        <v>577</v>
      </c>
      <c r="B24" s="246" t="str">
        <f>IF('2. Membership'!B9="","",'2. Membership'!B9)</f>
        <v/>
      </c>
    </row>
    <row r="25" spans="1:2">
      <c r="A25" t="s">
        <v>578</v>
      </c>
      <c r="B25" s="246" t="str">
        <f>IF('2. Membership'!C9="","",'2. Membership'!C9)</f>
        <v/>
      </c>
    </row>
    <row r="26" spans="1:2">
      <c r="A26" t="s">
        <v>579</v>
      </c>
      <c r="B26" s="246" t="str">
        <f>IF('2. Membership'!D9="","",'2. Membership'!D9)</f>
        <v/>
      </c>
    </row>
    <row r="27" spans="1:2">
      <c r="A27" t="s">
        <v>580</v>
      </c>
      <c r="B27" s="246">
        <f>IF('2. Membership'!E9="","",'2. Membership'!E9)</f>
        <v>0</v>
      </c>
    </row>
    <row r="28" spans="1:2">
      <c r="A28" t="s">
        <v>581</v>
      </c>
      <c r="B28" s="246" t="str">
        <f>IF('2. Membership'!F9="","",'2. Membership'!F9)</f>
        <v/>
      </c>
    </row>
    <row r="29" spans="1:2">
      <c r="A29" t="s">
        <v>582</v>
      </c>
      <c r="B29" s="246" t="str">
        <f>IF('2. Membership'!G9="","",'2. Membership'!G9)</f>
        <v/>
      </c>
    </row>
    <row r="30" spans="1:2">
      <c r="A30" t="s">
        <v>583</v>
      </c>
      <c r="B30" s="246" t="str">
        <f>IF('2. Membership'!B14="","",'2. Membership'!B14)</f>
        <v/>
      </c>
    </row>
    <row r="31" spans="1:2">
      <c r="A31" t="s">
        <v>584</v>
      </c>
      <c r="B31" s="246" t="str">
        <f>IF('2. Membership'!C14="","",'2. Membership'!C14)</f>
        <v/>
      </c>
    </row>
    <row r="32" spans="1:2">
      <c r="A32" t="s">
        <v>585</v>
      </c>
      <c r="B32" s="246" t="str">
        <f>IF('2. Membership'!D14="","",'2. Membership'!D14)</f>
        <v/>
      </c>
    </row>
    <row r="33" spans="1:2">
      <c r="A33" t="s">
        <v>586</v>
      </c>
      <c r="B33" s="246">
        <f>IF('2. Membership'!E14="","",'2. Membership'!E14)</f>
        <v>0</v>
      </c>
    </row>
    <row r="34" spans="1:2">
      <c r="A34" t="s">
        <v>587</v>
      </c>
      <c r="B34" s="246" t="str">
        <f>IF('2. Membership'!F14="","",'2. Membership'!F14)</f>
        <v/>
      </c>
    </row>
    <row r="35" spans="1:2">
      <c r="A35" t="s">
        <v>588</v>
      </c>
      <c r="B35" s="246" t="str">
        <f>IF('2. Membership'!G14="","",'2. Membership'!G14)</f>
        <v/>
      </c>
    </row>
    <row r="36" spans="1:2">
      <c r="A36" t="s">
        <v>589</v>
      </c>
      <c r="B36" s="246" t="str">
        <f>IF('3. Contributions'!B6="","",'3. Contributions'!B6)</f>
        <v/>
      </c>
    </row>
    <row r="37" spans="1:2">
      <c r="A37" t="s">
        <v>590</v>
      </c>
      <c r="B37" s="246" t="str">
        <f>IF('3. Contributions'!C6="","",'3. Contributions'!C6)</f>
        <v/>
      </c>
    </row>
    <row r="38" spans="1:2">
      <c r="A38" t="s">
        <v>591</v>
      </c>
      <c r="B38" s="246" t="str">
        <f>IF('3. Contributions'!D6="","",'3. Contributions'!D6)</f>
        <v/>
      </c>
    </row>
    <row r="39" spans="1:2">
      <c r="A39" t="s">
        <v>592</v>
      </c>
      <c r="B39" s="246" t="str">
        <f>IF('3. Contributions'!E6="","",'3. Contributions'!E6)</f>
        <v/>
      </c>
    </row>
    <row r="40" spans="1:2">
      <c r="A40" t="s">
        <v>593</v>
      </c>
      <c r="B40" s="246" t="str">
        <f>IF('3. Contributions'!F6="","",'3. Contributions'!F6)</f>
        <v/>
      </c>
    </row>
    <row r="41" spans="1:2">
      <c r="A41" t="s">
        <v>594</v>
      </c>
      <c r="B41" s="246" t="str">
        <f>IF('3. Contributions'!G6="","",'3. Contributions'!G6)</f>
        <v/>
      </c>
    </row>
    <row r="42" spans="1:2">
      <c r="A42" t="s">
        <v>595</v>
      </c>
      <c r="B42" s="246" t="str">
        <f>IF('3. Contributions'!B7="","",'3. Contributions'!B7)</f>
        <v/>
      </c>
    </row>
    <row r="43" spans="1:2">
      <c r="A43" t="s">
        <v>596</v>
      </c>
      <c r="B43" s="246" t="str">
        <f>IF('3. Contributions'!C7="","",'3. Contributions'!C7)</f>
        <v/>
      </c>
    </row>
    <row r="44" spans="1:2">
      <c r="A44" t="s">
        <v>597</v>
      </c>
      <c r="B44" s="246" t="str">
        <f>IF('3. Contributions'!D7="","",'3. Contributions'!D7)</f>
        <v/>
      </c>
    </row>
    <row r="45" spans="1:2">
      <c r="A45" t="s">
        <v>598</v>
      </c>
      <c r="B45" s="246" t="str">
        <f>IF('3. Contributions'!E7="","",'3. Contributions'!E7)</f>
        <v/>
      </c>
    </row>
    <row r="46" spans="1:2">
      <c r="A46" t="s">
        <v>599</v>
      </c>
      <c r="B46" s="246" t="str">
        <f>IF('3. Contributions'!F7="","",'3. Contributions'!F7)</f>
        <v/>
      </c>
    </row>
    <row r="47" spans="1:2">
      <c r="A47" t="s">
        <v>600</v>
      </c>
      <c r="B47" s="246" t="str">
        <f>IF('3. Contributions'!G7="","",'3. Contributions'!G7)</f>
        <v/>
      </c>
    </row>
    <row r="48" spans="1:2">
      <c r="A48" t="s">
        <v>601</v>
      </c>
      <c r="B48" s="246">
        <f>IF('3. Contributions'!B8="","",'3. Contributions'!B8)</f>
        <v>0</v>
      </c>
    </row>
    <row r="49" spans="1:2">
      <c r="A49" t="s">
        <v>602</v>
      </c>
      <c r="B49" s="246" t="str">
        <f>IF('3. Contributions'!C8="","",'3. Contributions'!C8)</f>
        <v/>
      </c>
    </row>
    <row r="50" spans="1:2">
      <c r="A50" t="s">
        <v>603</v>
      </c>
      <c r="B50" s="246">
        <f>IF('3. Contributions'!D8="","",'3. Contributions'!D8)</f>
        <v>0</v>
      </c>
    </row>
    <row r="51" spans="1:2">
      <c r="A51" t="s">
        <v>604</v>
      </c>
      <c r="B51" s="246">
        <f>IF('3. Contributions'!E8="","",'3. Contributions'!E8)</f>
        <v>0</v>
      </c>
    </row>
    <row r="52" spans="1:2">
      <c r="A52" t="s">
        <v>605</v>
      </c>
      <c r="B52" s="246" t="str">
        <f>IF('3. Contributions'!F8="","",'3. Contributions'!F8)</f>
        <v/>
      </c>
    </row>
    <row r="53" spans="1:2">
      <c r="A53" t="s">
        <v>606</v>
      </c>
      <c r="B53" s="246" t="str">
        <f>IF('3. Contributions'!G8="","",'3. Contributions'!G8)</f>
        <v/>
      </c>
    </row>
    <row r="54" spans="1:2">
      <c r="A54" t="s">
        <v>607</v>
      </c>
      <c r="B54" s="246" t="str">
        <f>IF('3. Contributions'!B11="","",'3. Contributions'!B11)</f>
        <v/>
      </c>
    </row>
    <row r="55" spans="1:2">
      <c r="A55" t="s">
        <v>608</v>
      </c>
      <c r="B55" s="246" t="str">
        <f>IF('3. Contributions'!C11="","",'3. Contributions'!C11)</f>
        <v/>
      </c>
    </row>
    <row r="56" spans="1:2">
      <c r="A56" t="s">
        <v>609</v>
      </c>
      <c r="B56" s="246" t="str">
        <f>IF('3. Contributions'!D11="","",'3. Contributions'!D11)</f>
        <v/>
      </c>
    </row>
    <row r="57" spans="1:2">
      <c r="A57" t="s">
        <v>610</v>
      </c>
      <c r="B57" s="246" t="str">
        <f>IF('3. Contributions'!E11="","",'3. Contributions'!E11)</f>
        <v/>
      </c>
    </row>
    <row r="58" spans="1:2">
      <c r="A58" t="s">
        <v>611</v>
      </c>
      <c r="B58" s="246" t="str">
        <f>IF('3. Contributions'!F11="","",'3. Contributions'!F11)</f>
        <v/>
      </c>
    </row>
    <row r="59" spans="1:2">
      <c r="A59" t="s">
        <v>612</v>
      </c>
      <c r="B59" s="246" t="str">
        <f>IF('3. Contributions'!G11="","",'3. Contributions'!G11)</f>
        <v/>
      </c>
    </row>
    <row r="60" spans="1:2">
      <c r="A60" t="s">
        <v>613</v>
      </c>
      <c r="B60" s="246" t="str">
        <f>IF('3. Contributions'!B12="","",'3. Contributions'!B12)</f>
        <v/>
      </c>
    </row>
    <row r="61" spans="1:2">
      <c r="A61" t="s">
        <v>614</v>
      </c>
      <c r="B61" s="246" t="str">
        <f>IF('3. Contributions'!C12="","",'3. Contributions'!C12)</f>
        <v/>
      </c>
    </row>
    <row r="62" spans="1:2">
      <c r="A62" t="s">
        <v>615</v>
      </c>
      <c r="B62" s="246" t="str">
        <f>IF('3. Contributions'!D12="","",'3. Contributions'!D12)</f>
        <v/>
      </c>
    </row>
    <row r="63" spans="1:2">
      <c r="A63" t="s">
        <v>616</v>
      </c>
      <c r="B63" s="246" t="str">
        <f>IF('3. Contributions'!E12="","",'3. Contributions'!E12)</f>
        <v/>
      </c>
    </row>
    <row r="64" spans="1:2">
      <c r="A64" t="s">
        <v>617</v>
      </c>
      <c r="B64" s="246" t="str">
        <f>IF('3. Contributions'!F12="","",'3. Contributions'!F12)</f>
        <v/>
      </c>
    </row>
    <row r="65" spans="1:2">
      <c r="A65" t="s">
        <v>618</v>
      </c>
      <c r="B65" s="246" t="str">
        <f>IF('3. Contributions'!G12="","",'3. Contributions'!G12)</f>
        <v/>
      </c>
    </row>
    <row r="66" spans="1:2">
      <c r="A66" t="s">
        <v>619</v>
      </c>
      <c r="B66" s="246" t="str">
        <f>IF('3. Contributions'!B13="","",'3. Contributions'!B13)</f>
        <v/>
      </c>
    </row>
    <row r="67" spans="1:2">
      <c r="A67" t="s">
        <v>620</v>
      </c>
      <c r="B67" s="246" t="str">
        <f>IF('3. Contributions'!C13="","",'3. Contributions'!C13)</f>
        <v/>
      </c>
    </row>
    <row r="68" spans="1:2">
      <c r="A68" t="s">
        <v>621</v>
      </c>
      <c r="B68" s="246" t="str">
        <f>IF('3. Contributions'!D13="","",'3. Contributions'!D13)</f>
        <v/>
      </c>
    </row>
    <row r="69" spans="1:2">
      <c r="A69" t="s">
        <v>622</v>
      </c>
      <c r="B69" s="246" t="str">
        <f>IF('3. Contributions'!E13="","",'3. Contributions'!E13)</f>
        <v/>
      </c>
    </row>
    <row r="70" spans="1:2">
      <c r="A70" t="s">
        <v>623</v>
      </c>
      <c r="B70" s="246" t="str">
        <f>IF('3. Contributions'!F13="","",'3. Contributions'!F13)</f>
        <v/>
      </c>
    </row>
    <row r="71" spans="1:2">
      <c r="A71" t="s">
        <v>624</v>
      </c>
      <c r="B71" s="246" t="str">
        <f>IF('3. Contributions'!G13="","",'3. Contributions'!G13)</f>
        <v/>
      </c>
    </row>
    <row r="72" spans="1:2">
      <c r="A72" t="s">
        <v>625</v>
      </c>
      <c r="B72" s="246">
        <f>IF('3. Contributions'!B14="","",'3. Contributions'!B14)</f>
        <v>0</v>
      </c>
    </row>
    <row r="73" spans="1:2">
      <c r="A73" t="s">
        <v>626</v>
      </c>
      <c r="B73" s="246" t="str">
        <f>IF('3. Contributions'!C14="","",'3. Contributions'!C14)</f>
        <v/>
      </c>
    </row>
    <row r="74" spans="1:2">
      <c r="A74" t="s">
        <v>627</v>
      </c>
      <c r="B74" s="246">
        <f>IF('3. Contributions'!D14="","",'3. Contributions'!D14)</f>
        <v>0</v>
      </c>
    </row>
    <row r="75" spans="1:2">
      <c r="A75" t="s">
        <v>628</v>
      </c>
      <c r="B75" s="246">
        <f>IF('3. Contributions'!E14="","",'3. Contributions'!E14)</f>
        <v>0</v>
      </c>
    </row>
    <row r="76" spans="1:2">
      <c r="A76" t="s">
        <v>629</v>
      </c>
      <c r="B76" s="246" t="str">
        <f>IF('3. Contributions'!F14="","",'3. Contributions'!F14)</f>
        <v/>
      </c>
    </row>
    <row r="77" spans="1:2">
      <c r="A77" t="s">
        <v>630</v>
      </c>
      <c r="B77" s="246" t="str">
        <f>IF('3. Contributions'!G14="","",'3. Contributions'!G14)</f>
        <v/>
      </c>
    </row>
    <row r="78" spans="1:2">
      <c r="A78" t="s">
        <v>631</v>
      </c>
      <c r="B78" s="246" t="str">
        <f>IF('3. Contributions'!B16="","",'3. Contributions'!B16)</f>
        <v/>
      </c>
    </row>
    <row r="79" spans="1:2">
      <c r="A79" t="s">
        <v>632</v>
      </c>
      <c r="B79" s="246" t="str">
        <f>IF('3. Contributions'!C16="","",'3. Contributions'!C16)</f>
        <v/>
      </c>
    </row>
    <row r="80" spans="1:2">
      <c r="A80" t="s">
        <v>633</v>
      </c>
      <c r="B80" s="246" t="str">
        <f>IF('3. Contributions'!D16="","",'3. Contributions'!D16)</f>
        <v/>
      </c>
    </row>
    <row r="81" spans="1:2">
      <c r="A81" t="s">
        <v>634</v>
      </c>
      <c r="B81" s="246">
        <f>IF('3. Contributions'!E16="","",'3. Contributions'!E16)</f>
        <v>0</v>
      </c>
    </row>
    <row r="82" spans="1:2">
      <c r="A82" t="s">
        <v>635</v>
      </c>
      <c r="B82" s="246" t="str">
        <f>IF('3. Contributions'!F16="","",'3. Contributions'!F16)</f>
        <v/>
      </c>
    </row>
    <row r="83" spans="1:2">
      <c r="A83" t="s">
        <v>636</v>
      </c>
      <c r="B83" s="246" t="str">
        <f>IF('3. Contributions'!G16="","",'3. Contributions'!G16)</f>
        <v/>
      </c>
    </row>
    <row r="84" spans="1:2">
      <c r="A84" t="s">
        <v>637</v>
      </c>
      <c r="B84" s="246">
        <f>IF('3. Contributions'!B18="","",'3. Contributions'!B18)</f>
        <v>0</v>
      </c>
    </row>
    <row r="85" spans="1:2">
      <c r="A85" t="s">
        <v>638</v>
      </c>
      <c r="B85" s="246">
        <f>IF('3. Contributions'!C18="","",'3. Contributions'!C18)</f>
        <v>0</v>
      </c>
    </row>
    <row r="86" spans="1:2">
      <c r="A86" t="s">
        <v>639</v>
      </c>
      <c r="B86" s="246">
        <f>IF('3. Contributions'!D18="","",'3. Contributions'!D18)</f>
        <v>0</v>
      </c>
    </row>
    <row r="87" spans="1:2">
      <c r="A87" t="s">
        <v>640</v>
      </c>
      <c r="B87" s="246">
        <f>IF('3. Contributions'!E18="","",'3. Contributions'!E18)</f>
        <v>0</v>
      </c>
    </row>
    <row r="88" spans="1:2">
      <c r="A88" t="s">
        <v>641</v>
      </c>
      <c r="B88" s="246">
        <f>IF('3. Contributions'!F18="","",'3. Contributions'!F18)</f>
        <v>0</v>
      </c>
    </row>
    <row r="89" spans="1:2">
      <c r="A89" t="s">
        <v>642</v>
      </c>
      <c r="B89" s="246" t="str">
        <f>IF('3. Contributions'!G18="","",'3. Contributions'!G18)</f>
        <v/>
      </c>
    </row>
    <row r="90" spans="1:2">
      <c r="A90" t="s">
        <v>643</v>
      </c>
      <c r="B90" s="246" t="str">
        <f>IF('3. Contributions'!B19="Please select from dropdown","",'3. Contributions'!B19)</f>
        <v>Please select</v>
      </c>
    </row>
    <row r="91" spans="1:2">
      <c r="A91" t="s">
        <v>644</v>
      </c>
      <c r="B91" s="246" t="str">
        <f>IF('3. Contributions'!C19="Please select from dropdown","",'3. Contributions'!C19)</f>
        <v>Please select</v>
      </c>
    </row>
    <row r="92" spans="1:2">
      <c r="A92" t="s">
        <v>645</v>
      </c>
      <c r="B92" s="246" t="str">
        <f>IF('3. Contributions'!D19="Please select from dropdown","",'3. Contributions'!D19)</f>
        <v>Please select</v>
      </c>
    </row>
    <row r="93" spans="1:2">
      <c r="A93" t="s">
        <v>646</v>
      </c>
      <c r="B93" s="246">
        <f>IF('4. Transfers in'!B5="","",'4. Transfers in'!B5)</f>
        <v>0</v>
      </c>
    </row>
    <row r="94" spans="1:2">
      <c r="A94" t="s">
        <v>647</v>
      </c>
      <c r="B94" s="246">
        <f>IF('4. Transfers in'!C5="","",'4. Transfers in'!C5)</f>
        <v>0</v>
      </c>
    </row>
    <row r="95" spans="1:2">
      <c r="A95" t="s">
        <v>648</v>
      </c>
      <c r="B95" s="246">
        <f>IF('4. Transfers in'!D5="","",'4. Transfers in'!D5)</f>
        <v>0</v>
      </c>
    </row>
    <row r="96" spans="1:2">
      <c r="A96" t="s">
        <v>649</v>
      </c>
      <c r="B96" s="246">
        <f>IF('4. Transfers in'!E5="","",'4. Transfers in'!E5)</f>
        <v>0</v>
      </c>
    </row>
    <row r="97" spans="1:2">
      <c r="A97" t="s">
        <v>650</v>
      </c>
      <c r="B97" s="246" t="str">
        <f>IF('4. Transfers in'!F5="","",'4. Transfers in'!F5)</f>
        <v/>
      </c>
    </row>
    <row r="98" spans="1:2">
      <c r="A98" t="s">
        <v>651</v>
      </c>
      <c r="B98" s="246" t="str">
        <f>IF('4. Transfers in'!G5="","",'4. Transfers in'!G5)</f>
        <v/>
      </c>
    </row>
    <row r="99" spans="1:2">
      <c r="A99" t="s">
        <v>652</v>
      </c>
      <c r="B99" s="246" t="str">
        <f>IF('4. Transfers in'!B7="","",'4. Transfers in'!B7)</f>
        <v/>
      </c>
    </row>
    <row r="100" spans="1:2">
      <c r="A100" t="s">
        <v>653</v>
      </c>
      <c r="B100" s="246" t="str">
        <f>IF('4. Transfers in'!C7="","",'4. Transfers in'!C7)</f>
        <v/>
      </c>
    </row>
    <row r="101" spans="1:2">
      <c r="A101" t="s">
        <v>654</v>
      </c>
      <c r="B101" s="246" t="str">
        <f>IF('4. Transfers in'!D7="","",'4. Transfers in'!D7)</f>
        <v/>
      </c>
    </row>
    <row r="102" spans="1:2">
      <c r="A102" t="s">
        <v>655</v>
      </c>
      <c r="B102" s="246">
        <f>IF('4. Transfers in'!E7="","",'4. Transfers in'!E7)</f>
        <v>0</v>
      </c>
    </row>
    <row r="103" spans="1:2">
      <c r="A103" t="s">
        <v>656</v>
      </c>
      <c r="B103" s="246" t="str">
        <f>IF('4. Transfers in'!F7="","",'4. Transfers in'!F7)</f>
        <v/>
      </c>
    </row>
    <row r="104" spans="1:2">
      <c r="A104" t="s">
        <v>657</v>
      </c>
      <c r="B104" s="246" t="str">
        <f>IF('4. Transfers in'!G7="","",'4. Transfers in'!G7)</f>
        <v/>
      </c>
    </row>
    <row r="105" spans="1:2">
      <c r="A105" t="s">
        <v>658</v>
      </c>
      <c r="B105" s="246" t="str">
        <f>IF('4. Transfers in'!B8="","",'4. Transfers in'!B8)</f>
        <v/>
      </c>
    </row>
    <row r="106" spans="1:2">
      <c r="A106" t="s">
        <v>659</v>
      </c>
      <c r="B106" s="246" t="str">
        <f>IF('4. Transfers in'!C8="","",'4. Transfers in'!C8)</f>
        <v/>
      </c>
    </row>
    <row r="107" spans="1:2">
      <c r="A107" t="s">
        <v>660</v>
      </c>
      <c r="B107" s="246" t="str">
        <f>IF('4. Transfers in'!D8="","",'4. Transfers in'!D8)</f>
        <v/>
      </c>
    </row>
    <row r="108" spans="1:2">
      <c r="A108" t="s">
        <v>661</v>
      </c>
      <c r="B108" s="246">
        <f>IF('4. Transfers in'!E8="","",'4. Transfers in'!E8)</f>
        <v>0</v>
      </c>
    </row>
    <row r="109" spans="1:2">
      <c r="A109" t="s">
        <v>662</v>
      </c>
      <c r="B109" s="246" t="str">
        <f>IF('4. Transfers in'!F8="","",'4. Transfers in'!F8)</f>
        <v/>
      </c>
    </row>
    <row r="110" spans="1:2">
      <c r="A110" t="s">
        <v>663</v>
      </c>
      <c r="B110" s="246" t="str">
        <f>IF('4. Transfers in'!G8="","",'4. Transfers in'!G8)</f>
        <v/>
      </c>
    </row>
    <row r="111" spans="1:2">
      <c r="A111" t="s">
        <v>664</v>
      </c>
      <c r="B111" s="246" t="str">
        <f>IF('5. Investment income'!B6="","",'5. Investment income'!B6)</f>
        <v/>
      </c>
    </row>
    <row r="112" spans="1:2">
      <c r="A112" t="s">
        <v>665</v>
      </c>
      <c r="B112" s="246" t="str">
        <f>IF('5. Investment income'!C6="","",'5. Investment income'!C6)</f>
        <v/>
      </c>
    </row>
    <row r="113" spans="1:2">
      <c r="A113" t="s">
        <v>666</v>
      </c>
      <c r="B113" s="246" t="str">
        <f>IF('5. Investment income'!D6="","",'5. Investment income'!D6)</f>
        <v/>
      </c>
    </row>
    <row r="114" spans="1:2">
      <c r="A114" t="s">
        <v>667</v>
      </c>
      <c r="B114" s="246">
        <f>IF('5. Investment income'!E6="","",'5. Investment income'!E6)</f>
        <v>0</v>
      </c>
    </row>
    <row r="115" spans="1:2">
      <c r="A115" t="s">
        <v>668</v>
      </c>
      <c r="B115" s="246" t="str">
        <f>IF('5. Investment income'!F6="","",'5. Investment income'!F6)</f>
        <v/>
      </c>
    </row>
    <row r="116" spans="1:2">
      <c r="A116" t="s">
        <v>669</v>
      </c>
      <c r="B116" s="246" t="str">
        <f>IF('5. Investment income'!G6="","",'5. Investment income'!G6)</f>
        <v/>
      </c>
    </row>
    <row r="117" spans="1:2">
      <c r="A117" t="s">
        <v>670</v>
      </c>
      <c r="B117" s="246" t="str">
        <f>IF('5. Investment income'!B7="","",'5. Investment income'!B7)</f>
        <v/>
      </c>
    </row>
    <row r="118" spans="1:2">
      <c r="A118" t="s">
        <v>671</v>
      </c>
      <c r="B118" s="246" t="str">
        <f>IF('5. Investment income'!C7="","",'5. Investment income'!C7)</f>
        <v/>
      </c>
    </row>
    <row r="119" spans="1:2">
      <c r="A119" t="s">
        <v>672</v>
      </c>
      <c r="B119" s="246" t="str">
        <f>IF('5. Investment income'!D7="","",'5. Investment income'!D7)</f>
        <v/>
      </c>
    </row>
    <row r="120" spans="1:2">
      <c r="A120" t="s">
        <v>673</v>
      </c>
      <c r="B120" s="246">
        <f>IF('5. Investment income'!E7="","",'5. Investment income'!E7)</f>
        <v>0</v>
      </c>
    </row>
    <row r="121" spans="1:2">
      <c r="A121" t="s">
        <v>674</v>
      </c>
      <c r="B121" s="246" t="str">
        <f>IF('5. Investment income'!F7="","",'5. Investment income'!F7)</f>
        <v/>
      </c>
    </row>
    <row r="122" spans="1:2">
      <c r="A122" t="s">
        <v>675</v>
      </c>
      <c r="B122" s="246" t="str">
        <f>IF('5. Investment income'!G7="","",'5. Investment income'!G7)</f>
        <v/>
      </c>
    </row>
    <row r="123" spans="1:2">
      <c r="A123" t="s">
        <v>676</v>
      </c>
      <c r="B123" s="246" t="str">
        <f>IF('5. Investment income'!B8="","",'5. Investment income'!B8)</f>
        <v/>
      </c>
    </row>
    <row r="124" spans="1:2">
      <c r="A124" t="s">
        <v>677</v>
      </c>
      <c r="B124" s="246" t="str">
        <f>IF('5. Investment income'!C8="","",'5. Investment income'!C8)</f>
        <v/>
      </c>
    </row>
    <row r="125" spans="1:2">
      <c r="A125" t="s">
        <v>678</v>
      </c>
      <c r="B125" s="246" t="str">
        <f>IF('5. Investment income'!D8="","",'5. Investment income'!D8)</f>
        <v/>
      </c>
    </row>
    <row r="126" spans="1:2">
      <c r="A126" t="s">
        <v>679</v>
      </c>
      <c r="B126" s="246">
        <f>IF('5. Investment income'!E8="","",'5. Investment income'!E8)</f>
        <v>0</v>
      </c>
    </row>
    <row r="127" spans="1:2">
      <c r="A127" t="s">
        <v>680</v>
      </c>
      <c r="B127" s="246" t="str">
        <f>IF('5. Investment income'!F8="","",'5. Investment income'!F8)</f>
        <v/>
      </c>
    </row>
    <row r="128" spans="1:2">
      <c r="A128" t="s">
        <v>681</v>
      </c>
      <c r="B128" s="246" t="str">
        <f>IF('5. Investment income'!G8="","",'5. Investment income'!G8)</f>
        <v/>
      </c>
    </row>
    <row r="129" spans="1:2">
      <c r="A129" t="s">
        <v>682</v>
      </c>
      <c r="B129" s="246" t="str">
        <f>IF('5. Investment income'!B9="","",'5. Investment income'!B9)</f>
        <v/>
      </c>
    </row>
    <row r="130" spans="1:2">
      <c r="A130" t="s">
        <v>683</v>
      </c>
      <c r="B130" s="246" t="str">
        <f>IF('5. Investment income'!C9="","",'5. Investment income'!C9)</f>
        <v/>
      </c>
    </row>
    <row r="131" spans="1:2">
      <c r="A131" t="s">
        <v>684</v>
      </c>
      <c r="B131" s="246" t="str">
        <f>IF('5. Investment income'!D9="","",'5. Investment income'!D9)</f>
        <v/>
      </c>
    </row>
    <row r="132" spans="1:2">
      <c r="A132" t="s">
        <v>685</v>
      </c>
      <c r="B132" s="246">
        <f>IF('5. Investment income'!E9="","",'5. Investment income'!E9)</f>
        <v>0</v>
      </c>
    </row>
    <row r="133" spans="1:2">
      <c r="A133" t="s">
        <v>686</v>
      </c>
      <c r="B133" s="246" t="str">
        <f>IF('5. Investment income'!F9="","",'5. Investment income'!F9)</f>
        <v/>
      </c>
    </row>
    <row r="134" spans="1:2">
      <c r="A134" t="s">
        <v>687</v>
      </c>
      <c r="B134" s="246" t="str">
        <f>IF('5. Investment income'!G9="","",'5. Investment income'!G9)</f>
        <v/>
      </c>
    </row>
    <row r="135" spans="1:2">
      <c r="A135" t="s">
        <v>688</v>
      </c>
      <c r="B135" s="246" t="str">
        <f>IF('5. Investment income'!B10="","",'5. Investment income'!B10)</f>
        <v/>
      </c>
    </row>
    <row r="136" spans="1:2">
      <c r="A136" t="s">
        <v>689</v>
      </c>
      <c r="B136" s="246" t="str">
        <f>IF('5. Investment income'!C10="","",'5. Investment income'!C10)</f>
        <v/>
      </c>
    </row>
    <row r="137" spans="1:2">
      <c r="A137" t="s">
        <v>690</v>
      </c>
      <c r="B137" s="246" t="str">
        <f>IF('5. Investment income'!D10="","",'5. Investment income'!D10)</f>
        <v/>
      </c>
    </row>
    <row r="138" spans="1:2">
      <c r="A138" t="s">
        <v>691</v>
      </c>
      <c r="B138" s="246">
        <f>IF('5. Investment income'!E10="","",'5. Investment income'!E10)</f>
        <v>0</v>
      </c>
    </row>
    <row r="139" spans="1:2">
      <c r="A139" t="s">
        <v>692</v>
      </c>
      <c r="B139" s="246" t="str">
        <f>IF('5. Investment income'!F10="","",'5. Investment income'!F10)</f>
        <v/>
      </c>
    </row>
    <row r="140" spans="1:2">
      <c r="A140" t="s">
        <v>693</v>
      </c>
      <c r="B140" s="246" t="str">
        <f>IF('5. Investment income'!G10="","",'5. Investment income'!G10)</f>
        <v/>
      </c>
    </row>
    <row r="141" spans="1:2">
      <c r="A141" t="s">
        <v>694</v>
      </c>
      <c r="B141" s="246" t="str">
        <f>IF('5. Investment income'!B11="","",'5. Investment income'!B11)</f>
        <v/>
      </c>
    </row>
    <row r="142" spans="1:2">
      <c r="A142" t="s">
        <v>695</v>
      </c>
      <c r="B142" s="246" t="str">
        <f>IF('5. Investment income'!C11="","",'5. Investment income'!C11)</f>
        <v/>
      </c>
    </row>
    <row r="143" spans="1:2">
      <c r="A143" t="s">
        <v>696</v>
      </c>
      <c r="B143" s="246" t="str">
        <f>IF('5. Investment income'!D11="","",'5. Investment income'!D11)</f>
        <v/>
      </c>
    </row>
    <row r="144" spans="1:2">
      <c r="A144" t="s">
        <v>697</v>
      </c>
      <c r="B144" s="246">
        <f>IF('5. Investment income'!E11="","",'5. Investment income'!E11)</f>
        <v>0</v>
      </c>
    </row>
    <row r="145" spans="1:2">
      <c r="A145" t="s">
        <v>698</v>
      </c>
      <c r="B145" s="246" t="str">
        <f>IF('5. Investment income'!F11="","",'5. Investment income'!F11)</f>
        <v/>
      </c>
    </row>
    <row r="146" spans="1:2">
      <c r="A146" t="s">
        <v>699</v>
      </c>
      <c r="B146" s="246" t="str">
        <f>IF('5. Investment income'!G11="","",'5. Investment income'!G11)</f>
        <v/>
      </c>
    </row>
    <row r="147" spans="1:2">
      <c r="A147" t="s">
        <v>700</v>
      </c>
      <c r="B147" s="246" t="str">
        <f>IF('5. Investment income'!B12="","",'5. Investment income'!B12)</f>
        <v/>
      </c>
    </row>
    <row r="148" spans="1:2">
      <c r="A148" t="s">
        <v>701</v>
      </c>
      <c r="B148" s="246" t="str">
        <f>IF('5. Investment income'!C12="","",'5. Investment income'!C12)</f>
        <v/>
      </c>
    </row>
    <row r="149" spans="1:2">
      <c r="A149" t="s">
        <v>702</v>
      </c>
      <c r="B149" s="246" t="str">
        <f>IF('5. Investment income'!D12="","",'5. Investment income'!D12)</f>
        <v/>
      </c>
    </row>
    <row r="150" spans="1:2">
      <c r="A150" t="s">
        <v>703</v>
      </c>
      <c r="B150" s="246">
        <f>IF('5. Investment income'!E12="","",'5. Investment income'!E12)</f>
        <v>0</v>
      </c>
    </row>
    <row r="151" spans="1:2">
      <c r="A151" t="s">
        <v>704</v>
      </c>
      <c r="B151" s="246" t="str">
        <f>IF('5. Investment income'!F12="","",'5. Investment income'!F12)</f>
        <v/>
      </c>
    </row>
    <row r="152" spans="1:2">
      <c r="A152" t="s">
        <v>705</v>
      </c>
      <c r="B152" s="246" t="str">
        <f>IF('5. Investment income'!G12="","",'5. Investment income'!G12)</f>
        <v/>
      </c>
    </row>
    <row r="153" spans="1:2">
      <c r="A153" t="s">
        <v>706</v>
      </c>
      <c r="B153" s="246" t="str">
        <f>IF('5. Investment income'!B13="","",'5. Investment income'!B13)</f>
        <v/>
      </c>
    </row>
    <row r="154" spans="1:2">
      <c r="A154" t="s">
        <v>707</v>
      </c>
      <c r="B154" s="246" t="str">
        <f>IF('5. Investment income'!C13="","",'5. Investment income'!C13)</f>
        <v/>
      </c>
    </row>
    <row r="155" spans="1:2">
      <c r="A155" t="s">
        <v>708</v>
      </c>
      <c r="B155" s="246" t="str">
        <f>IF('5. Investment income'!D13="","",'5. Investment income'!D13)</f>
        <v/>
      </c>
    </row>
    <row r="156" spans="1:2">
      <c r="A156" t="s">
        <v>709</v>
      </c>
      <c r="B156" s="246">
        <f>IF('5. Investment income'!E13="","",'5. Investment income'!E13)</f>
        <v>0</v>
      </c>
    </row>
    <row r="157" spans="1:2">
      <c r="A157" t="s">
        <v>710</v>
      </c>
      <c r="B157" s="246" t="str">
        <f>IF('5. Investment income'!F13="","",'5. Investment income'!F13)</f>
        <v/>
      </c>
    </row>
    <row r="158" spans="1:2">
      <c r="A158" t="s">
        <v>711</v>
      </c>
      <c r="B158" s="246" t="str">
        <f>IF('5. Investment income'!G13="","",'5. Investment income'!G13)</f>
        <v/>
      </c>
    </row>
    <row r="159" spans="1:2">
      <c r="A159" t="s">
        <v>712</v>
      </c>
      <c r="B159" s="246" t="str">
        <f>IF('5. Investment income'!B14="","",'5. Investment income'!B14)</f>
        <v/>
      </c>
    </row>
    <row r="160" spans="1:2">
      <c r="A160" t="s">
        <v>713</v>
      </c>
      <c r="B160" s="246" t="str">
        <f>IF('5. Investment income'!C14="","",'5. Investment income'!C14)</f>
        <v/>
      </c>
    </row>
    <row r="161" spans="1:2">
      <c r="A161" t="s">
        <v>714</v>
      </c>
      <c r="B161" s="246" t="str">
        <f>IF('5. Investment income'!D14="","",'5. Investment income'!D14)</f>
        <v/>
      </c>
    </row>
    <row r="162" spans="1:2">
      <c r="A162" t="s">
        <v>715</v>
      </c>
      <c r="B162" s="246">
        <f>IF('5. Investment income'!E14="","",'5. Investment income'!E14)</f>
        <v>0</v>
      </c>
    </row>
    <row r="163" spans="1:2">
      <c r="A163" t="s">
        <v>716</v>
      </c>
      <c r="B163" s="246" t="str">
        <f>IF('5. Investment income'!F14="","",'5. Investment income'!F14)</f>
        <v/>
      </c>
    </row>
    <row r="164" spans="1:2">
      <c r="A164" t="s">
        <v>717</v>
      </c>
      <c r="B164" s="246" t="str">
        <f>IF('5. Investment income'!G14="","",'5. Investment income'!G14)</f>
        <v/>
      </c>
    </row>
    <row r="165" spans="1:2">
      <c r="A165" t="s">
        <v>718</v>
      </c>
      <c r="B165" s="246" t="str">
        <f>IF('5. Investment income'!B15="","",'5. Investment income'!B15)</f>
        <v/>
      </c>
    </row>
    <row r="166" spans="1:2">
      <c r="A166" t="s">
        <v>719</v>
      </c>
      <c r="B166" s="246" t="str">
        <f>IF('5. Investment income'!C15="","",'5. Investment income'!C15)</f>
        <v/>
      </c>
    </row>
    <row r="167" spans="1:2">
      <c r="A167" t="s">
        <v>720</v>
      </c>
      <c r="B167" s="246" t="str">
        <f>IF('5. Investment income'!D15="","",'5. Investment income'!D15)</f>
        <v/>
      </c>
    </row>
    <row r="168" spans="1:2">
      <c r="A168" t="s">
        <v>721</v>
      </c>
      <c r="B168" s="246">
        <f>IF('5. Investment income'!E15="","",'5. Investment income'!E15)</f>
        <v>0</v>
      </c>
    </row>
    <row r="169" spans="1:2">
      <c r="A169" t="s">
        <v>722</v>
      </c>
      <c r="B169" s="246" t="str">
        <f>IF('5. Investment income'!F15="","",'5. Investment income'!F15)</f>
        <v/>
      </c>
    </row>
    <row r="170" spans="1:2">
      <c r="A170" t="s">
        <v>723</v>
      </c>
      <c r="B170" s="246" t="str">
        <f>IF('5. Investment income'!G15="","",'5. Investment income'!G15)</f>
        <v/>
      </c>
    </row>
    <row r="171" spans="1:2">
      <c r="A171" t="s">
        <v>724</v>
      </c>
      <c r="B171" s="246">
        <f>IF('5. Investment income'!B17="","",'5. Investment income'!B17)</f>
        <v>0</v>
      </c>
    </row>
    <row r="172" spans="1:2">
      <c r="A172" t="s">
        <v>725</v>
      </c>
      <c r="B172" s="246">
        <f>IF('5. Investment income'!C17="","",'5. Investment income'!C17)</f>
        <v>0</v>
      </c>
    </row>
    <row r="173" spans="1:2">
      <c r="A173" t="s">
        <v>726</v>
      </c>
      <c r="B173" s="246">
        <f>IF('5. Investment income'!D17="","",'5. Investment income'!D17)</f>
        <v>0</v>
      </c>
    </row>
    <row r="174" spans="1:2">
      <c r="A174" t="s">
        <v>727</v>
      </c>
      <c r="B174" s="246">
        <f>IF('5. Investment income'!E17="","",'5. Investment income'!E17)</f>
        <v>0</v>
      </c>
    </row>
    <row r="175" spans="1:2">
      <c r="A175" t="s">
        <v>728</v>
      </c>
      <c r="B175" s="246">
        <f>IF('5. Investment income'!F17="","",'5. Investment income'!F17)</f>
        <v>0</v>
      </c>
    </row>
    <row r="176" spans="1:2">
      <c r="A176" t="s">
        <v>729</v>
      </c>
      <c r="B176" s="246" t="str">
        <f>IF('5. Investment income'!G17="","",'5. Investment income'!G17)</f>
        <v/>
      </c>
    </row>
    <row r="177" spans="1:2">
      <c r="A177" t="s">
        <v>735</v>
      </c>
      <c r="B177" s="246" t="str">
        <f>IF('6. Other income'!B5="","",'6. Other income'!B5)</f>
        <v/>
      </c>
    </row>
    <row r="178" spans="1:2">
      <c r="A178" t="s">
        <v>734</v>
      </c>
      <c r="B178" s="246" t="str">
        <f>IF('6. Other income'!C5="","",'6. Other income'!C5)</f>
        <v/>
      </c>
    </row>
    <row r="179" spans="1:2">
      <c r="A179" t="s">
        <v>733</v>
      </c>
      <c r="B179" s="246" t="str">
        <f>IF('6. Other income'!D5="","",'6. Other income'!D5)</f>
        <v/>
      </c>
    </row>
    <row r="180" spans="1:2">
      <c r="A180" t="s">
        <v>732</v>
      </c>
      <c r="B180" s="246">
        <f>IF('6. Other income'!E5="","",'6. Other income'!E5)</f>
        <v>0</v>
      </c>
    </row>
    <row r="181" spans="1:2">
      <c r="A181" t="s">
        <v>731</v>
      </c>
      <c r="B181" s="246" t="str">
        <f>IF('6. Other income'!F5="","",'6. Other income'!F5)</f>
        <v/>
      </c>
    </row>
    <row r="182" spans="1:2">
      <c r="A182" t="s">
        <v>730</v>
      </c>
      <c r="B182" s="246" t="str">
        <f>IF('6. Other income'!G5="","",'6. Other income'!G5)</f>
        <v/>
      </c>
    </row>
    <row r="183" spans="1:2">
      <c r="A183" t="s">
        <v>736</v>
      </c>
      <c r="B183" s="246" t="str">
        <f>IF('6. Other income'!B6="","",'6. Other income'!B6)</f>
        <v/>
      </c>
    </row>
    <row r="184" spans="1:2">
      <c r="A184" t="s">
        <v>737</v>
      </c>
      <c r="B184" s="246" t="str">
        <f>IF('6. Other income'!C6="","",'6. Other income'!C6)</f>
        <v/>
      </c>
    </row>
    <row r="185" spans="1:2">
      <c r="A185" t="s">
        <v>738</v>
      </c>
      <c r="B185" s="246" t="str">
        <f>IF('6. Other income'!D6="","",'6. Other income'!D6)</f>
        <v/>
      </c>
    </row>
    <row r="186" spans="1:2">
      <c r="A186" t="s">
        <v>739</v>
      </c>
      <c r="B186" s="246">
        <f>IF('6. Other income'!E6="","",'6. Other income'!E6)</f>
        <v>0</v>
      </c>
    </row>
    <row r="187" spans="1:2">
      <c r="A187" t="s">
        <v>740</v>
      </c>
      <c r="B187" s="246" t="str">
        <f>IF('6. Other income'!F6="","",'6. Other income'!F6)</f>
        <v/>
      </c>
    </row>
    <row r="188" spans="1:2">
      <c r="A188" t="s">
        <v>741</v>
      </c>
      <c r="B188" s="246" t="str">
        <f>IF('6. Other income'!G6="","",'6. Other income'!G6)</f>
        <v/>
      </c>
    </row>
    <row r="189" spans="1:2">
      <c r="A189" t="s">
        <v>742</v>
      </c>
      <c r="B189" s="246">
        <f>IF('6. Other income'!B7="","",'6. Other income'!B7)</f>
        <v>0</v>
      </c>
    </row>
    <row r="190" spans="1:2">
      <c r="A190" t="s">
        <v>743</v>
      </c>
      <c r="B190" s="246">
        <f>IF('6. Other income'!C7="","",'6. Other income'!C7)</f>
        <v>0</v>
      </c>
    </row>
    <row r="191" spans="1:2">
      <c r="A191" t="s">
        <v>744</v>
      </c>
      <c r="B191" s="246">
        <f>IF('6. Other income'!D7="","",'6. Other income'!D7)</f>
        <v>0</v>
      </c>
    </row>
    <row r="192" spans="1:2">
      <c r="A192" t="s">
        <v>745</v>
      </c>
      <c r="B192" s="246">
        <f>IF('6. Other income'!E7="","",'6. Other income'!E7)</f>
        <v>0</v>
      </c>
    </row>
    <row r="193" spans="1:2">
      <c r="A193" t="s">
        <v>746</v>
      </c>
      <c r="B193" s="246" t="str">
        <f>IF('6. Other income'!F7="","",'6. Other income'!F7)</f>
        <v/>
      </c>
    </row>
    <row r="194" spans="1:2">
      <c r="A194" t="s">
        <v>747</v>
      </c>
      <c r="B194" s="246" t="str">
        <f>IF('6. Other income'!G7="","",'6. Other income'!G7)</f>
        <v/>
      </c>
    </row>
    <row r="195" spans="1:2">
      <c r="A195" t="s">
        <v>748</v>
      </c>
      <c r="B195" s="246" t="str">
        <f>IF('7. Benefits'!B5="","",'7. Benefits'!B5)</f>
        <v/>
      </c>
    </row>
    <row r="196" spans="1:2">
      <c r="A196" t="s">
        <v>751</v>
      </c>
      <c r="B196" s="246" t="str">
        <f>IF('7. Benefits'!C5="","",'7. Benefits'!C5)</f>
        <v/>
      </c>
    </row>
    <row r="197" spans="1:2">
      <c r="A197" t="s">
        <v>750</v>
      </c>
      <c r="B197" s="246" t="str">
        <f>IF('7. Benefits'!D5="","",'7. Benefits'!D5)</f>
        <v/>
      </c>
    </row>
    <row r="198" spans="1:2">
      <c r="A198" t="s">
        <v>752</v>
      </c>
      <c r="B198" s="246">
        <f>IF('7. Benefits'!E5="","",'7. Benefits'!E5)</f>
        <v>0</v>
      </c>
    </row>
    <row r="199" spans="1:2">
      <c r="A199" t="s">
        <v>753</v>
      </c>
      <c r="B199" s="246" t="str">
        <f>IF('7. Benefits'!F5="","",'7. Benefits'!F5)</f>
        <v/>
      </c>
    </row>
    <row r="200" spans="1:2">
      <c r="A200" t="s">
        <v>754</v>
      </c>
      <c r="B200" s="246" t="str">
        <f>IF('7. Benefits'!G5="","",'7. Benefits'!G5)</f>
        <v/>
      </c>
    </row>
    <row r="201" spans="1:2">
      <c r="A201" t="s">
        <v>755</v>
      </c>
      <c r="B201" s="246" t="str">
        <f>IF('7. Benefits'!B6="","",'7. Benefits'!B6)</f>
        <v/>
      </c>
    </row>
    <row r="202" spans="1:2">
      <c r="A202" t="s">
        <v>756</v>
      </c>
      <c r="B202" s="246" t="str">
        <f>IF('7. Benefits'!C6="","",'7. Benefits'!C6)</f>
        <v/>
      </c>
    </row>
    <row r="203" spans="1:2">
      <c r="A203" t="s">
        <v>757</v>
      </c>
      <c r="B203" s="246" t="str">
        <f>IF('7. Benefits'!D6="","",'7. Benefits'!D6)</f>
        <v/>
      </c>
    </row>
    <row r="204" spans="1:2">
      <c r="A204" t="s">
        <v>758</v>
      </c>
      <c r="B204" s="246">
        <f>IF('7. Benefits'!E6="","",'7. Benefits'!E6)</f>
        <v>0</v>
      </c>
    </row>
    <row r="205" spans="1:2">
      <c r="A205" t="s">
        <v>759</v>
      </c>
      <c r="B205" s="246" t="str">
        <f>IF('7. Benefits'!F6="","",'7. Benefits'!F6)</f>
        <v/>
      </c>
    </row>
    <row r="206" spans="1:2">
      <c r="A206" t="s">
        <v>760</v>
      </c>
      <c r="B206" s="246" t="str">
        <f>IF('7. Benefits'!G6="","",'7. Benefits'!G6)</f>
        <v/>
      </c>
    </row>
    <row r="207" spans="1:2">
      <c r="A207" t="s">
        <v>761</v>
      </c>
      <c r="B207" s="246" t="str">
        <f>IF('7. Benefits'!B7="","",'7. Benefits'!B7)</f>
        <v/>
      </c>
    </row>
    <row r="208" spans="1:2">
      <c r="A208" t="s">
        <v>749</v>
      </c>
      <c r="B208" s="246" t="str">
        <f>IF('7. Benefits'!C7="","",'7. Benefits'!C7)</f>
        <v/>
      </c>
    </row>
    <row r="209" spans="1:2">
      <c r="A209" t="s">
        <v>762</v>
      </c>
      <c r="B209" s="246" t="str">
        <f>IF('7. Benefits'!D7="","",'7. Benefits'!D7)</f>
        <v/>
      </c>
    </row>
    <row r="210" spans="1:2">
      <c r="A210" t="s">
        <v>763</v>
      </c>
      <c r="B210" s="246">
        <f>IF('7. Benefits'!E7="","",'7. Benefits'!E7)</f>
        <v>0</v>
      </c>
    </row>
    <row r="211" spans="1:2">
      <c r="A211" t="s">
        <v>764</v>
      </c>
      <c r="B211" s="246" t="str">
        <f>IF('7. Benefits'!F7="","",'7. Benefits'!F7)</f>
        <v/>
      </c>
    </row>
    <row r="212" spans="1:2">
      <c r="A212" t="s">
        <v>765</v>
      </c>
      <c r="B212" s="246" t="str">
        <f>IF('7. Benefits'!G7="","",'7. Benefits'!G7)</f>
        <v/>
      </c>
    </row>
    <row r="213" spans="1:2">
      <c r="A213" t="s">
        <v>766</v>
      </c>
      <c r="B213" s="246">
        <f>IF('7. Benefits'!B9="","",'7. Benefits'!B9)</f>
        <v>0</v>
      </c>
    </row>
    <row r="214" spans="1:2">
      <c r="A214" t="s">
        <v>767</v>
      </c>
      <c r="B214" s="246">
        <f>IF('7. Benefits'!C9="","",'7. Benefits'!C9)</f>
        <v>0</v>
      </c>
    </row>
    <row r="215" spans="1:2">
      <c r="A215" t="s">
        <v>768</v>
      </c>
      <c r="B215" s="246">
        <f>IF('7. Benefits'!D9="","",'7. Benefits'!D9)</f>
        <v>0</v>
      </c>
    </row>
    <row r="216" spans="1:2">
      <c r="A216" t="s">
        <v>769</v>
      </c>
      <c r="B216" s="246">
        <f>IF('7. Benefits'!E9="","",'7. Benefits'!E9)</f>
        <v>0</v>
      </c>
    </row>
    <row r="217" spans="1:2">
      <c r="A217" t="s">
        <v>770</v>
      </c>
      <c r="B217" s="246" t="str">
        <f>IF('7. Benefits'!F9="","",'7. Benefits'!F9)</f>
        <v/>
      </c>
    </row>
    <row r="218" spans="1:2">
      <c r="A218" t="s">
        <v>771</v>
      </c>
      <c r="B218" s="246" t="str">
        <f>IF('7. Benefits'!G9="","",'7. Benefits'!G9)</f>
        <v/>
      </c>
    </row>
    <row r="219" spans="1:2">
      <c r="A219" t="s">
        <v>772</v>
      </c>
      <c r="B219" s="246" t="str">
        <f>IF('7. Benefits'!B10="Please select","",'7. Benefits'!B10)</f>
        <v/>
      </c>
    </row>
    <row r="220" spans="1:2">
      <c r="A220" t="s">
        <v>773</v>
      </c>
      <c r="B220" s="246" t="str">
        <f>IF('7. Benefits'!C10="Please select","",'7. Benefits'!C10)</f>
        <v/>
      </c>
    </row>
    <row r="221" spans="1:2">
      <c r="A221" t="s">
        <v>774</v>
      </c>
      <c r="B221" s="246" t="str">
        <f>IF('7. Benefits'!D10="Please select","",'7. Benefits'!D10)</f>
        <v/>
      </c>
    </row>
    <row r="222" spans="1:2">
      <c r="A222" t="s">
        <v>775</v>
      </c>
      <c r="B222" s="246" t="str">
        <f>IF('8. Leavers and transfers out'!B6="","", '8. Leavers and transfers out'!B6)</f>
        <v/>
      </c>
    </row>
    <row r="223" spans="1:2">
      <c r="A223" t="s">
        <v>776</v>
      </c>
      <c r="B223" s="246" t="str">
        <f>IF('8. Leavers and transfers out'!C6="","", '8. Leavers and transfers out'!C6)</f>
        <v/>
      </c>
    </row>
    <row r="224" spans="1:2">
      <c r="A224" t="s">
        <v>777</v>
      </c>
      <c r="B224" s="246" t="str">
        <f>IF('8. Leavers and transfers out'!D6="","", '8. Leavers and transfers out'!D6)</f>
        <v/>
      </c>
    </row>
    <row r="225" spans="1:2">
      <c r="A225" t="s">
        <v>778</v>
      </c>
      <c r="B225" s="246">
        <f>IF('8. Leavers and transfers out'!E6="","", '8. Leavers and transfers out'!E6)</f>
        <v>0</v>
      </c>
    </row>
    <row r="226" spans="1:2">
      <c r="A226" t="s">
        <v>779</v>
      </c>
      <c r="B226" s="246" t="str">
        <f>IF('8. Leavers and transfers out'!F6="","", '8. Leavers and transfers out'!F6)</f>
        <v/>
      </c>
    </row>
    <row r="227" spans="1:2">
      <c r="A227" t="s">
        <v>780</v>
      </c>
      <c r="B227" s="246" t="str">
        <f>IF('8. Leavers and transfers out'!G6="","", '8. Leavers and transfers out'!G6)</f>
        <v/>
      </c>
    </row>
    <row r="228" spans="1:2">
      <c r="A228" t="s">
        <v>781</v>
      </c>
      <c r="B228" s="246" t="str">
        <f>IF('8. Leavers and transfers out'!B7="","", '8. Leavers and transfers out'!B7)</f>
        <v/>
      </c>
    </row>
    <row r="229" spans="1:2">
      <c r="A229" t="s">
        <v>782</v>
      </c>
      <c r="B229" s="246" t="str">
        <f>IF('8. Leavers and transfers out'!C7="","", '8. Leavers and transfers out'!C7)</f>
        <v/>
      </c>
    </row>
    <row r="230" spans="1:2">
      <c r="A230" t="s">
        <v>783</v>
      </c>
      <c r="B230" s="246" t="str">
        <f>IF('8. Leavers and transfers out'!D7="","", '8. Leavers and transfers out'!D7)</f>
        <v/>
      </c>
    </row>
    <row r="231" spans="1:2">
      <c r="A231" t="s">
        <v>784</v>
      </c>
      <c r="B231" s="246">
        <f>IF('8. Leavers and transfers out'!E7="","", '8. Leavers and transfers out'!E7)</f>
        <v>0</v>
      </c>
    </row>
    <row r="232" spans="1:2">
      <c r="A232" t="s">
        <v>785</v>
      </c>
      <c r="B232" s="246" t="str">
        <f>IF('8. Leavers and transfers out'!F7="","", '8. Leavers and transfers out'!F7)</f>
        <v/>
      </c>
    </row>
    <row r="233" spans="1:2">
      <c r="A233" t="s">
        <v>786</v>
      </c>
      <c r="B233" s="246" t="str">
        <f>IF('8. Leavers and transfers out'!G7="","", '8. Leavers and transfers out'!G7)</f>
        <v/>
      </c>
    </row>
    <row r="234" spans="1:2">
      <c r="A234" t="s">
        <v>787</v>
      </c>
      <c r="B234" s="246" t="str">
        <f>IF('8. Leavers and transfers out'!B8="","", '8. Leavers and transfers out'!B8)</f>
        <v/>
      </c>
    </row>
    <row r="235" spans="1:2">
      <c r="A235" t="s">
        <v>788</v>
      </c>
      <c r="B235" s="246" t="str">
        <f>IF('8. Leavers and transfers out'!C8="","", '8. Leavers and transfers out'!C8)</f>
        <v/>
      </c>
    </row>
    <row r="236" spans="1:2">
      <c r="A236" t="s">
        <v>789</v>
      </c>
      <c r="B236" s="246" t="str">
        <f>IF('8. Leavers and transfers out'!D8="","", '8. Leavers and transfers out'!D8)</f>
        <v/>
      </c>
    </row>
    <row r="237" spans="1:2">
      <c r="A237" t="s">
        <v>790</v>
      </c>
      <c r="B237" s="246">
        <f>IF('8. Leavers and transfers out'!E8="","", '8. Leavers and transfers out'!E8)</f>
        <v>0</v>
      </c>
    </row>
    <row r="238" spans="1:2">
      <c r="A238" t="s">
        <v>791</v>
      </c>
      <c r="B238" s="246" t="str">
        <f>IF('8. Leavers and transfers out'!F8="","", '8. Leavers and transfers out'!F8)</f>
        <v/>
      </c>
    </row>
    <row r="239" spans="1:2">
      <c r="A239" t="s">
        <v>792</v>
      </c>
      <c r="B239" s="246" t="str">
        <f>IF('8. Leavers and transfers out'!G8="","", '8. Leavers and transfers out'!G8)</f>
        <v/>
      </c>
    </row>
    <row r="240" spans="1:2">
      <c r="A240" t="s">
        <v>793</v>
      </c>
      <c r="B240" s="246" t="str">
        <f>IF('8. Leavers and transfers out'!B9="","", '8. Leavers and transfers out'!B9)</f>
        <v/>
      </c>
    </row>
    <row r="241" spans="1:2">
      <c r="A241" t="s">
        <v>794</v>
      </c>
      <c r="B241" s="246" t="str">
        <f>IF('8. Leavers and transfers out'!C9="","", '8. Leavers and transfers out'!C9)</f>
        <v/>
      </c>
    </row>
    <row r="242" spans="1:2">
      <c r="A242" t="s">
        <v>795</v>
      </c>
      <c r="B242" s="246" t="str">
        <f>IF('8. Leavers and transfers out'!D9="","", '8. Leavers and transfers out'!D9)</f>
        <v/>
      </c>
    </row>
    <row r="243" spans="1:2">
      <c r="A243" t="s">
        <v>796</v>
      </c>
      <c r="B243" s="246">
        <f>IF('8. Leavers and transfers out'!E9="","", '8. Leavers and transfers out'!E9)</f>
        <v>0</v>
      </c>
    </row>
    <row r="244" spans="1:2">
      <c r="A244" t="s">
        <v>797</v>
      </c>
      <c r="B244" s="246" t="str">
        <f>IF('8. Leavers and transfers out'!F9="","", '8. Leavers and transfers out'!F9)</f>
        <v/>
      </c>
    </row>
    <row r="245" spans="1:2">
      <c r="A245" t="s">
        <v>798</v>
      </c>
      <c r="B245" s="246" t="str">
        <f>IF('8. Leavers and transfers out'!G9="","", '8. Leavers and transfers out'!G9)</f>
        <v/>
      </c>
    </row>
    <row r="246" spans="1:2">
      <c r="A246" t="s">
        <v>799</v>
      </c>
      <c r="B246" s="246">
        <f>IF('8. Leavers and transfers out'!B10="","", '8. Leavers and transfers out'!B10)</f>
        <v>0</v>
      </c>
    </row>
    <row r="247" spans="1:2">
      <c r="A247" t="s">
        <v>800</v>
      </c>
      <c r="B247" s="246">
        <f>IF('8. Leavers and transfers out'!C10="","", '8. Leavers and transfers out'!C10)</f>
        <v>0</v>
      </c>
    </row>
    <row r="248" spans="1:2">
      <c r="A248" t="s">
        <v>801</v>
      </c>
      <c r="B248" s="246">
        <f>IF('8. Leavers and transfers out'!D10="","", '8. Leavers and transfers out'!D10)</f>
        <v>0</v>
      </c>
    </row>
    <row r="249" spans="1:2">
      <c r="A249" t="s">
        <v>802</v>
      </c>
      <c r="B249" s="246">
        <f>IF('8. Leavers and transfers out'!E10="","", '8. Leavers and transfers out'!E10)</f>
        <v>0</v>
      </c>
    </row>
    <row r="250" spans="1:2">
      <c r="A250" t="s">
        <v>803</v>
      </c>
      <c r="B250" s="246" t="str">
        <f>IF('8. Leavers and transfers out'!F10="","", '8. Leavers and transfers out'!F10)</f>
        <v/>
      </c>
    </row>
    <row r="251" spans="1:2">
      <c r="A251" t="s">
        <v>804</v>
      </c>
      <c r="B251" s="246" t="str">
        <f>IF('8. Leavers and transfers out'!G10="","", '8. Leavers and transfers out'!G10)</f>
        <v/>
      </c>
    </row>
    <row r="252" spans="1:2">
      <c r="A252" t="s">
        <v>805</v>
      </c>
      <c r="B252" s="246" t="str">
        <f>IF('8. Leavers and transfers out'!B13="","", '8. Leavers and transfers out'!B13)</f>
        <v/>
      </c>
    </row>
    <row r="253" spans="1:2">
      <c r="A253" t="s">
        <v>806</v>
      </c>
      <c r="B253" s="246" t="str">
        <f>IF('8. Leavers and transfers out'!C13="","", '8. Leavers and transfers out'!C13)</f>
        <v/>
      </c>
    </row>
    <row r="254" spans="1:2">
      <c r="A254" t="s">
        <v>807</v>
      </c>
      <c r="B254" s="246" t="str">
        <f>IF('8. Leavers and transfers out'!D13="","", '8. Leavers and transfers out'!D13)</f>
        <v/>
      </c>
    </row>
    <row r="255" spans="1:2">
      <c r="A255" t="s">
        <v>808</v>
      </c>
      <c r="B255" s="246">
        <f>IF('8. Leavers and transfers out'!E13="","", '8. Leavers and transfers out'!E13)</f>
        <v>0</v>
      </c>
    </row>
    <row r="256" spans="1:2">
      <c r="A256" t="s">
        <v>809</v>
      </c>
      <c r="B256" s="246" t="str">
        <f>IF('8. Leavers and transfers out'!F13="","", '8. Leavers and transfers out'!F13)</f>
        <v/>
      </c>
    </row>
    <row r="257" spans="1:2">
      <c r="A257" t="s">
        <v>810</v>
      </c>
      <c r="B257" s="246" t="str">
        <f>IF('8. Leavers and transfers out'!G13="","", '8. Leavers and transfers out'!G13)</f>
        <v/>
      </c>
    </row>
    <row r="258" spans="1:2">
      <c r="A258" t="s">
        <v>811</v>
      </c>
      <c r="B258" s="246" t="str">
        <f>IF('8. Leavers and transfers out'!B14="","", '8. Leavers and transfers out'!B14)</f>
        <v/>
      </c>
    </row>
    <row r="259" spans="1:2">
      <c r="A259" t="s">
        <v>812</v>
      </c>
      <c r="B259" s="246" t="str">
        <f>IF('8. Leavers and transfers out'!C14="","", '8. Leavers and transfers out'!C14)</f>
        <v/>
      </c>
    </row>
    <row r="260" spans="1:2">
      <c r="A260" t="s">
        <v>813</v>
      </c>
      <c r="B260" s="246" t="str">
        <f>IF('8. Leavers and transfers out'!D14="","", '8. Leavers and transfers out'!D14)</f>
        <v/>
      </c>
    </row>
    <row r="261" spans="1:2">
      <c r="A261" t="s">
        <v>814</v>
      </c>
      <c r="B261" s="246">
        <f>IF('8. Leavers and transfers out'!E14="","", '8. Leavers and transfers out'!E14)</f>
        <v>0</v>
      </c>
    </row>
    <row r="262" spans="1:2">
      <c r="A262" t="s">
        <v>815</v>
      </c>
      <c r="B262" s="246" t="str">
        <f>IF('8. Leavers and transfers out'!F14="","", '8. Leavers and transfers out'!F14)</f>
        <v/>
      </c>
    </row>
    <row r="263" spans="1:2">
      <c r="A263" t="s">
        <v>816</v>
      </c>
      <c r="B263" s="246" t="str">
        <f>IF('8. Leavers and transfers out'!G14="","", '8. Leavers and transfers out'!G14)</f>
        <v/>
      </c>
    </row>
    <row r="264" spans="1:2">
      <c r="A264" t="s">
        <v>817</v>
      </c>
      <c r="B264" s="246" t="str">
        <f>IF('8. Leavers and transfers out'!B16="","", '8. Leavers and transfers out'!B16)</f>
        <v/>
      </c>
    </row>
    <row r="265" spans="1:2">
      <c r="A265" t="s">
        <v>818</v>
      </c>
      <c r="B265" s="246" t="str">
        <f>IF('8. Leavers and transfers out'!C16="","", '8. Leavers and transfers out'!C16)</f>
        <v/>
      </c>
    </row>
    <row r="266" spans="1:2">
      <c r="A266" t="s">
        <v>819</v>
      </c>
      <c r="B266" s="246" t="str">
        <f>IF('8. Leavers and transfers out'!D16="","", '8. Leavers and transfers out'!D16)</f>
        <v/>
      </c>
    </row>
    <row r="267" spans="1:2">
      <c r="A267" t="s">
        <v>820</v>
      </c>
      <c r="B267" s="246">
        <f>IF('8. Leavers and transfers out'!E16="","", '8. Leavers and transfers out'!E16)</f>
        <v>0</v>
      </c>
    </row>
    <row r="268" spans="1:2">
      <c r="A268" t="s">
        <v>821</v>
      </c>
      <c r="B268" s="246" t="str">
        <f>IF('8. Leavers and transfers out'!F16="","", '8. Leavers and transfers out'!F16)</f>
        <v/>
      </c>
    </row>
    <row r="269" spans="1:2">
      <c r="A269" t="s">
        <v>822</v>
      </c>
      <c r="B269" s="246" t="str">
        <f>IF('8. Leavers and transfers out'!G16="","", '8. Leavers and transfers out'!G16)</f>
        <v/>
      </c>
    </row>
    <row r="270" spans="1:2">
      <c r="A270" t="s">
        <v>823</v>
      </c>
      <c r="B270" s="246" t="str">
        <f>IF('8. Leavers and transfers out'!B17="","", '8. Leavers and transfers out'!B17)</f>
        <v/>
      </c>
    </row>
    <row r="271" spans="1:2">
      <c r="A271" t="s">
        <v>824</v>
      </c>
      <c r="B271" s="246" t="str">
        <f>IF('8. Leavers and transfers out'!C17="","", '8. Leavers and transfers out'!C17)</f>
        <v/>
      </c>
    </row>
    <row r="272" spans="1:2">
      <c r="A272" t="s">
        <v>825</v>
      </c>
      <c r="B272" s="246" t="str">
        <f>IF('8. Leavers and transfers out'!D17="","", '8. Leavers and transfers out'!D17)</f>
        <v/>
      </c>
    </row>
    <row r="273" spans="1:2">
      <c r="A273" t="s">
        <v>826</v>
      </c>
      <c r="B273" s="246">
        <f>IF('8. Leavers and transfers out'!E17="","", '8. Leavers and transfers out'!E17)</f>
        <v>0</v>
      </c>
    </row>
    <row r="274" spans="1:2">
      <c r="A274" t="s">
        <v>827</v>
      </c>
      <c r="B274" s="246" t="str">
        <f>IF('8. Leavers and transfers out'!F17="","", '8. Leavers and transfers out'!F17)</f>
        <v/>
      </c>
    </row>
    <row r="275" spans="1:2">
      <c r="A275" t="s">
        <v>828</v>
      </c>
      <c r="B275" s="246" t="str">
        <f>IF('8. Leavers and transfers out'!G17="","", '8. Leavers and transfers out'!G17)</f>
        <v/>
      </c>
    </row>
    <row r="276" spans="1:2">
      <c r="A276" t="s">
        <v>829</v>
      </c>
      <c r="B276" s="246">
        <f>IF('8. Leavers and transfers out'!B18="","", '8. Leavers and transfers out'!B18)</f>
        <v>0</v>
      </c>
    </row>
    <row r="277" spans="1:2">
      <c r="A277" t="s">
        <v>830</v>
      </c>
      <c r="B277" s="246">
        <f>IF('8. Leavers and transfers out'!C18="","", '8. Leavers and transfers out'!C18)</f>
        <v>0</v>
      </c>
    </row>
    <row r="278" spans="1:2">
      <c r="A278" t="s">
        <v>831</v>
      </c>
      <c r="B278" s="246">
        <f>IF('8. Leavers and transfers out'!D18="","", '8. Leavers and transfers out'!D18)</f>
        <v>0</v>
      </c>
    </row>
    <row r="279" spans="1:2">
      <c r="A279" t="s">
        <v>832</v>
      </c>
      <c r="B279" s="246">
        <f>IF('8. Leavers and transfers out'!E18="","", '8. Leavers and transfers out'!E18)</f>
        <v>0</v>
      </c>
    </row>
    <row r="280" spans="1:2">
      <c r="A280" t="s">
        <v>833</v>
      </c>
      <c r="B280" s="246" t="str">
        <f>IF('8. Leavers and transfers out'!F18="","", '8. Leavers and transfers out'!F18)</f>
        <v/>
      </c>
    </row>
    <row r="281" spans="1:2">
      <c r="A281" t="s">
        <v>834</v>
      </c>
      <c r="B281" s="246" t="str">
        <f>IF('8. Leavers and transfers out'!G18="","", '8. Leavers and transfers out'!G18)</f>
        <v/>
      </c>
    </row>
    <row r="282" spans="1:2">
      <c r="A282" t="s">
        <v>835</v>
      </c>
      <c r="B282" s="246">
        <f>IF('8. Leavers and transfers out'!B20="","", '8. Leavers and transfers out'!B20)</f>
        <v>0</v>
      </c>
    </row>
    <row r="283" spans="1:2">
      <c r="A283" t="s">
        <v>836</v>
      </c>
      <c r="B283" s="246">
        <f>IF('8. Leavers and transfers out'!C20="","", '8. Leavers and transfers out'!C20)</f>
        <v>0</v>
      </c>
    </row>
    <row r="284" spans="1:2">
      <c r="A284" t="s">
        <v>837</v>
      </c>
      <c r="B284" s="246">
        <f>IF('8. Leavers and transfers out'!D20="","", '8. Leavers and transfers out'!D20)</f>
        <v>0</v>
      </c>
    </row>
    <row r="285" spans="1:2">
      <c r="A285" t="s">
        <v>838</v>
      </c>
      <c r="B285" s="246">
        <f>IF('8. Leavers and transfers out'!E20="","", '8. Leavers and transfers out'!E20)</f>
        <v>0</v>
      </c>
    </row>
    <row r="286" spans="1:2">
      <c r="A286" t="s">
        <v>839</v>
      </c>
      <c r="B286" s="246" t="str">
        <f>IF('8. Leavers and transfers out'!F20="","", '8. Leavers and transfers out'!F20)</f>
        <v/>
      </c>
    </row>
    <row r="287" spans="1:2">
      <c r="A287" t="s">
        <v>840</v>
      </c>
      <c r="B287" s="246" t="str">
        <f>IF('8. Leavers and transfers out'!G20="","", '8. Leavers and transfers out'!G20)</f>
        <v/>
      </c>
    </row>
    <row r="288" spans="1:2">
      <c r="A288" t="s">
        <v>841</v>
      </c>
      <c r="B288" s="246" t="str">
        <f>IF('9. Expenses'!B6="","", '9. Expenses'!B6)</f>
        <v/>
      </c>
    </row>
    <row r="289" spans="1:2">
      <c r="A289" t="s">
        <v>842</v>
      </c>
      <c r="B289" s="246" t="str">
        <f>IF('9. Expenses'!C6="","", '9. Expenses'!C6)</f>
        <v/>
      </c>
    </row>
    <row r="290" spans="1:2">
      <c r="A290" t="s">
        <v>843</v>
      </c>
      <c r="B290" s="246" t="str">
        <f>IF('9. Expenses'!D6="","", '9. Expenses'!D6)</f>
        <v/>
      </c>
    </row>
    <row r="291" spans="1:2">
      <c r="A291" t="s">
        <v>844</v>
      </c>
      <c r="B291" s="246">
        <f>IF('9. Expenses'!E6="","", '9. Expenses'!E6)</f>
        <v>0</v>
      </c>
    </row>
    <row r="292" spans="1:2">
      <c r="A292" t="s">
        <v>845</v>
      </c>
      <c r="B292" s="246" t="str">
        <f>IF('9. Expenses'!F6="","", '9. Expenses'!F6)</f>
        <v/>
      </c>
    </row>
    <row r="293" spans="1:2">
      <c r="A293" t="s">
        <v>846</v>
      </c>
      <c r="B293" s="246" t="str">
        <f>IF('9. Expenses'!G6="","", '9. Expenses'!G6)</f>
        <v/>
      </c>
    </row>
    <row r="294" spans="1:2">
      <c r="A294" t="s">
        <v>847</v>
      </c>
      <c r="B294" s="246" t="str">
        <f>IF('9. Expenses'!B7="","", '9. Expenses'!B7)</f>
        <v/>
      </c>
    </row>
    <row r="295" spans="1:2">
      <c r="A295" t="s">
        <v>848</v>
      </c>
      <c r="B295" s="246" t="str">
        <f>IF('9. Expenses'!C7="","", '9. Expenses'!C7)</f>
        <v/>
      </c>
    </row>
    <row r="296" spans="1:2">
      <c r="A296" t="s">
        <v>849</v>
      </c>
      <c r="B296" s="246" t="str">
        <f>IF('9. Expenses'!D7="","", '9. Expenses'!D7)</f>
        <v/>
      </c>
    </row>
    <row r="297" spans="1:2">
      <c r="A297" t="s">
        <v>850</v>
      </c>
      <c r="B297" s="246">
        <f>IF('9. Expenses'!E7="","", '9. Expenses'!E7)</f>
        <v>0</v>
      </c>
    </row>
    <row r="298" spans="1:2">
      <c r="A298" t="s">
        <v>851</v>
      </c>
      <c r="B298" s="246" t="str">
        <f>IF('9. Expenses'!F7="","", '9. Expenses'!F7)</f>
        <v/>
      </c>
    </row>
    <row r="299" spans="1:2">
      <c r="A299" t="s">
        <v>852</v>
      </c>
      <c r="B299" s="246" t="str">
        <f>IF('9. Expenses'!G7="","", '9. Expenses'!G7)</f>
        <v/>
      </c>
    </row>
    <row r="300" spans="1:2">
      <c r="A300" t="s">
        <v>853</v>
      </c>
      <c r="B300" s="246" t="str">
        <f>IF('9. Expenses'!B8="","", '9. Expenses'!B8)</f>
        <v/>
      </c>
    </row>
    <row r="301" spans="1:2">
      <c r="A301" t="s">
        <v>854</v>
      </c>
      <c r="B301" s="246" t="str">
        <f>IF('9. Expenses'!C8="","", '9. Expenses'!C8)</f>
        <v/>
      </c>
    </row>
    <row r="302" spans="1:2">
      <c r="A302" t="s">
        <v>855</v>
      </c>
      <c r="B302" s="246" t="str">
        <f>IF('9. Expenses'!D8="","", '9. Expenses'!D8)</f>
        <v/>
      </c>
    </row>
    <row r="303" spans="1:2">
      <c r="A303" t="s">
        <v>856</v>
      </c>
      <c r="B303" s="246">
        <f>IF('9. Expenses'!E8="","", '9. Expenses'!E8)</f>
        <v>0</v>
      </c>
    </row>
    <row r="304" spans="1:2">
      <c r="A304" t="s">
        <v>857</v>
      </c>
      <c r="B304" s="246" t="str">
        <f>IF('9. Expenses'!F8="","", '9. Expenses'!F8)</f>
        <v/>
      </c>
    </row>
    <row r="305" spans="1:2">
      <c r="A305" t="s">
        <v>858</v>
      </c>
      <c r="B305" s="246" t="str">
        <f>IF('9. Expenses'!G8="","", '9. Expenses'!G8)</f>
        <v/>
      </c>
    </row>
    <row r="306" spans="1:2">
      <c r="A306" t="s">
        <v>859</v>
      </c>
      <c r="B306" s="246" t="str">
        <f>IF('9. Expenses'!B9="","", '9. Expenses'!B9)</f>
        <v/>
      </c>
    </row>
    <row r="307" spans="1:2">
      <c r="A307" t="s">
        <v>860</v>
      </c>
      <c r="B307" s="246" t="str">
        <f>IF('9. Expenses'!C9="","", '9. Expenses'!C9)</f>
        <v/>
      </c>
    </row>
    <row r="308" spans="1:2">
      <c r="A308" t="s">
        <v>861</v>
      </c>
      <c r="B308" s="246" t="str">
        <f>IF('9. Expenses'!D9="","", '9. Expenses'!D9)</f>
        <v/>
      </c>
    </row>
    <row r="309" spans="1:2">
      <c r="A309" t="s">
        <v>862</v>
      </c>
      <c r="B309" s="246">
        <f>IF('9. Expenses'!E9="","", '9. Expenses'!E9)</f>
        <v>0</v>
      </c>
    </row>
    <row r="310" spans="1:2">
      <c r="A310" t="s">
        <v>863</v>
      </c>
      <c r="B310" s="246" t="str">
        <f>IF('9. Expenses'!F9="","", '9. Expenses'!F9)</f>
        <v/>
      </c>
    </row>
    <row r="311" spans="1:2">
      <c r="A311" t="s">
        <v>864</v>
      </c>
      <c r="B311" s="246" t="str">
        <f>IF('9. Expenses'!G9="","", '9. Expenses'!G9)</f>
        <v/>
      </c>
    </row>
    <row r="312" spans="1:2">
      <c r="A312" t="s">
        <v>865</v>
      </c>
      <c r="B312" s="246">
        <f>IF('9. Expenses'!B10="","", '9. Expenses'!B10)</f>
        <v>0</v>
      </c>
    </row>
    <row r="313" spans="1:2">
      <c r="A313" t="s">
        <v>866</v>
      </c>
      <c r="B313" s="246">
        <f>IF('9. Expenses'!C10="","", '9. Expenses'!C10)</f>
        <v>0</v>
      </c>
    </row>
    <row r="314" spans="1:2">
      <c r="A314" t="s">
        <v>867</v>
      </c>
      <c r="B314" s="246">
        <f>IF('9. Expenses'!D10="","", '9. Expenses'!D10)</f>
        <v>0</v>
      </c>
    </row>
    <row r="315" spans="1:2">
      <c r="A315" t="s">
        <v>868</v>
      </c>
      <c r="B315" s="246">
        <f>IF('9. Expenses'!E10="","", '9. Expenses'!E10)</f>
        <v>0</v>
      </c>
    </row>
    <row r="316" spans="1:2">
      <c r="A316" t="s">
        <v>869</v>
      </c>
      <c r="B316" s="246" t="str">
        <f>IF('9. Expenses'!F10="","", '9. Expenses'!F10)</f>
        <v/>
      </c>
    </row>
    <row r="317" spans="1:2">
      <c r="A317" t="s">
        <v>870</v>
      </c>
      <c r="B317" s="246" t="str">
        <f>IF('9. Expenses'!G10="","", '9. Expenses'!G10)</f>
        <v/>
      </c>
    </row>
    <row r="318" spans="1:2">
      <c r="A318" t="s">
        <v>871</v>
      </c>
      <c r="B318" s="246" t="str">
        <f>IF('9. Expenses'!B12="","", '9. Expenses'!B12)</f>
        <v/>
      </c>
    </row>
    <row r="319" spans="1:2">
      <c r="A319" t="s">
        <v>872</v>
      </c>
      <c r="B319" s="246" t="str">
        <f>IF('9. Expenses'!C12="","", '9. Expenses'!C12)</f>
        <v/>
      </c>
    </row>
    <row r="320" spans="1:2">
      <c r="A320" t="s">
        <v>873</v>
      </c>
      <c r="B320" s="246" t="str">
        <f>IF('9. Expenses'!D12="","", '9. Expenses'!D12)</f>
        <v/>
      </c>
    </row>
    <row r="321" spans="1:2">
      <c r="A321" t="s">
        <v>874</v>
      </c>
      <c r="B321" s="246">
        <f>IF('9. Expenses'!E12="","", '9. Expenses'!E12)</f>
        <v>0</v>
      </c>
    </row>
    <row r="322" spans="1:2">
      <c r="A322" t="s">
        <v>875</v>
      </c>
      <c r="B322" s="246" t="str">
        <f>IF('9. Expenses'!F12="","", '9. Expenses'!F12)</f>
        <v/>
      </c>
    </row>
    <row r="323" spans="1:2">
      <c r="A323" t="s">
        <v>876</v>
      </c>
      <c r="B323" s="246" t="str">
        <f>IF('9. Expenses'!G12="","", '9. Expenses'!G12)</f>
        <v/>
      </c>
    </row>
    <row r="324" spans="1:2">
      <c r="A324" t="s">
        <v>877</v>
      </c>
      <c r="B324" s="246" t="str">
        <f>IF('9. Expenses'!B13="","", '9. Expenses'!B13)</f>
        <v/>
      </c>
    </row>
    <row r="325" spans="1:2">
      <c r="A325" t="s">
        <v>878</v>
      </c>
      <c r="B325" s="246" t="str">
        <f>IF('9. Expenses'!C13="","", '9. Expenses'!C13)</f>
        <v/>
      </c>
    </row>
    <row r="326" spans="1:2">
      <c r="A326" t="s">
        <v>879</v>
      </c>
      <c r="B326" s="246" t="str">
        <f>IF('9. Expenses'!D13="","", '9. Expenses'!D13)</f>
        <v/>
      </c>
    </row>
    <row r="327" spans="1:2">
      <c r="A327" t="s">
        <v>880</v>
      </c>
      <c r="B327" s="246">
        <f>IF('9. Expenses'!E13="","", '9. Expenses'!E13)</f>
        <v>0</v>
      </c>
    </row>
    <row r="328" spans="1:2">
      <c r="A328" t="s">
        <v>881</v>
      </c>
      <c r="B328" s="246" t="str">
        <f>IF('9. Expenses'!F13="","", '9. Expenses'!F13)</f>
        <v/>
      </c>
    </row>
    <row r="329" spans="1:2">
      <c r="A329" t="s">
        <v>882</v>
      </c>
      <c r="B329" s="246" t="str">
        <f>IF('9. Expenses'!G13="","", '9. Expenses'!G13)</f>
        <v/>
      </c>
    </row>
    <row r="330" spans="1:2">
      <c r="A330" t="s">
        <v>883</v>
      </c>
      <c r="B330" s="246" t="str">
        <f>IF('9. Expenses'!B15="","", '9. Expenses'!B15)</f>
        <v/>
      </c>
    </row>
    <row r="331" spans="1:2">
      <c r="A331" t="s">
        <v>884</v>
      </c>
      <c r="B331" s="246" t="str">
        <f>IF('9. Expenses'!C15="","", '9. Expenses'!C15)</f>
        <v/>
      </c>
    </row>
    <row r="332" spans="1:2">
      <c r="A332" t="s">
        <v>885</v>
      </c>
      <c r="B332" s="246" t="str">
        <f>IF('9. Expenses'!D15="","", '9. Expenses'!D15)</f>
        <v/>
      </c>
    </row>
    <row r="333" spans="1:2">
      <c r="A333" t="s">
        <v>886</v>
      </c>
      <c r="B333" s="246">
        <f>IF('9. Expenses'!E15="","", '9. Expenses'!E15)</f>
        <v>0</v>
      </c>
    </row>
    <row r="334" spans="1:2">
      <c r="A334" t="s">
        <v>887</v>
      </c>
      <c r="B334" s="246" t="str">
        <f>IF('9. Expenses'!F15="","", '9. Expenses'!F15)</f>
        <v/>
      </c>
    </row>
    <row r="335" spans="1:2">
      <c r="A335" t="s">
        <v>888</v>
      </c>
      <c r="B335" s="246" t="str">
        <f>IF('9. Expenses'!G15="","", '9. Expenses'!G15)</f>
        <v/>
      </c>
    </row>
    <row r="336" spans="1:2">
      <c r="A336" t="s">
        <v>889</v>
      </c>
      <c r="B336" s="246" t="str">
        <f>IF('9. Expenses'!B16="","", '9. Expenses'!B16)</f>
        <v/>
      </c>
    </row>
    <row r="337" spans="1:2">
      <c r="A337" t="s">
        <v>890</v>
      </c>
      <c r="B337" s="246" t="str">
        <f>IF('9. Expenses'!C16="","", '9. Expenses'!C16)</f>
        <v/>
      </c>
    </row>
    <row r="338" spans="1:2">
      <c r="A338" t="s">
        <v>891</v>
      </c>
      <c r="B338" s="246" t="str">
        <f>IF('9. Expenses'!D16="","", '9. Expenses'!D16)</f>
        <v/>
      </c>
    </row>
    <row r="339" spans="1:2">
      <c r="A339" t="s">
        <v>892</v>
      </c>
      <c r="B339" s="246">
        <f>IF('9. Expenses'!E16="","", '9. Expenses'!E16)</f>
        <v>0</v>
      </c>
    </row>
    <row r="340" spans="1:2">
      <c r="A340" t="s">
        <v>893</v>
      </c>
      <c r="B340" s="246" t="str">
        <f>IF('9. Expenses'!F16="","", '9. Expenses'!F16)</f>
        <v/>
      </c>
    </row>
    <row r="341" spans="1:2">
      <c r="A341" t="s">
        <v>894</v>
      </c>
      <c r="B341" s="246" t="str">
        <f>IF('9. Expenses'!G16="","", '9. Expenses'!G16)</f>
        <v/>
      </c>
    </row>
    <row r="342" spans="1:2">
      <c r="A342" t="s">
        <v>895</v>
      </c>
      <c r="B342" s="246" t="str">
        <f>IF('9. Expenses'!B18="","", '9. Expenses'!B18)</f>
        <v/>
      </c>
    </row>
    <row r="343" spans="1:2">
      <c r="A343" t="s">
        <v>896</v>
      </c>
      <c r="B343" s="246" t="str">
        <f>IF('9. Expenses'!C18="","", '9. Expenses'!C18)</f>
        <v/>
      </c>
    </row>
    <row r="344" spans="1:2">
      <c r="A344" t="s">
        <v>897</v>
      </c>
      <c r="B344" s="246" t="str">
        <f>IF('9. Expenses'!D18="","", '9. Expenses'!D18)</f>
        <v/>
      </c>
    </row>
    <row r="345" spans="1:2">
      <c r="A345" t="s">
        <v>898</v>
      </c>
      <c r="B345" s="246">
        <f>IF('9. Expenses'!E18="","", '9. Expenses'!E18)</f>
        <v>0</v>
      </c>
    </row>
    <row r="346" spans="1:2">
      <c r="A346" t="s">
        <v>899</v>
      </c>
      <c r="B346" s="246" t="str">
        <f>IF('9. Expenses'!F18="","", '9. Expenses'!F18)</f>
        <v/>
      </c>
    </row>
    <row r="347" spans="1:2">
      <c r="A347" t="s">
        <v>900</v>
      </c>
      <c r="B347" s="246" t="str">
        <f>IF('9. Expenses'!G18="","", '9. Expenses'!G18)</f>
        <v/>
      </c>
    </row>
    <row r="348" spans="1:2">
      <c r="A348" t="s">
        <v>901</v>
      </c>
      <c r="B348" s="246">
        <f>IF('9. Expenses'!B19="","", '9. Expenses'!B19)</f>
        <v>0</v>
      </c>
    </row>
    <row r="349" spans="1:2">
      <c r="A349" t="s">
        <v>902</v>
      </c>
      <c r="B349" s="246">
        <f>IF('9. Expenses'!C19="","", '9. Expenses'!C19)</f>
        <v>0</v>
      </c>
    </row>
    <row r="350" spans="1:2">
      <c r="A350" t="s">
        <v>903</v>
      </c>
      <c r="B350" s="246">
        <f>IF('9. Expenses'!D19="","", '9. Expenses'!D19)</f>
        <v>0</v>
      </c>
    </row>
    <row r="351" spans="1:2">
      <c r="A351" t="s">
        <v>904</v>
      </c>
      <c r="B351" s="246">
        <f>IF('9. Expenses'!E19="","", '9. Expenses'!E19)</f>
        <v>0</v>
      </c>
    </row>
    <row r="352" spans="1:2">
      <c r="A352" t="s">
        <v>905</v>
      </c>
      <c r="B352" s="246">
        <f>IF('9. Expenses'!F19="","", '9. Expenses'!F19)</f>
        <v>0</v>
      </c>
    </row>
    <row r="353" spans="1:2">
      <c r="A353" t="s">
        <v>906</v>
      </c>
      <c r="B353" s="246" t="str">
        <f>IF('9. Expenses'!G19="","", '9. Expenses'!G19)</f>
        <v/>
      </c>
    </row>
    <row r="354" spans="1:2">
      <c r="A354" t="s">
        <v>907</v>
      </c>
      <c r="B354" s="246" t="str">
        <f>IF('9. Expenses'!B20="Please select","", '9. Expenses'!B20)</f>
        <v/>
      </c>
    </row>
    <row r="355" spans="1:2">
      <c r="A355" t="s">
        <v>908</v>
      </c>
      <c r="B355" s="246" t="str">
        <f>IF('9. Expenses'!C20="Please select","", '9. Expenses'!C20)</f>
        <v/>
      </c>
    </row>
    <row r="356" spans="1:2">
      <c r="A356" t="s">
        <v>909</v>
      </c>
      <c r="B356" s="246" t="str">
        <f>IF('9. Expenses'!D20="Please select","", '9. Expenses'!D20)</f>
        <v/>
      </c>
    </row>
    <row r="357" spans="1:2">
      <c r="A357" t="s">
        <v>910</v>
      </c>
      <c r="B357" s="246" t="str">
        <f>IF('10. Taxation'!B5="","", '10. Taxation'!B5)</f>
        <v/>
      </c>
    </row>
    <row r="358" spans="1:2">
      <c r="A358" t="s">
        <v>911</v>
      </c>
      <c r="B358" s="246" t="str">
        <f>IF('10. Taxation'!C5="","", '10. Taxation'!C5)</f>
        <v/>
      </c>
    </row>
    <row r="359" spans="1:2">
      <c r="A359" t="s">
        <v>912</v>
      </c>
      <c r="B359" s="246" t="str">
        <f>IF('10. Taxation'!D5="","", '10. Taxation'!D5)</f>
        <v/>
      </c>
    </row>
    <row r="360" spans="1:2">
      <c r="A360" t="s">
        <v>913</v>
      </c>
      <c r="B360" s="246">
        <f>IF('10. Taxation'!E5="","", '10. Taxation'!E5)</f>
        <v>0</v>
      </c>
    </row>
    <row r="361" spans="1:2">
      <c r="A361" t="s">
        <v>914</v>
      </c>
      <c r="B361" s="246" t="str">
        <f>IF('10. Taxation'!F5="","", '10. Taxation'!F5)</f>
        <v/>
      </c>
    </row>
    <row r="362" spans="1:2">
      <c r="A362" t="s">
        <v>915</v>
      </c>
      <c r="B362" s="246" t="str">
        <f>IF('10. Taxation'!B6="","", '10. Taxation'!B6)</f>
        <v/>
      </c>
    </row>
    <row r="363" spans="1:2">
      <c r="A363" t="s">
        <v>916</v>
      </c>
      <c r="B363" s="246" t="str">
        <f>IF('10. Taxation'!C6="","", '10. Taxation'!C6)</f>
        <v/>
      </c>
    </row>
    <row r="364" spans="1:2">
      <c r="A364" t="s">
        <v>917</v>
      </c>
      <c r="B364" s="246" t="str">
        <f>IF('10. Taxation'!D6="","", '10. Taxation'!D6)</f>
        <v/>
      </c>
    </row>
    <row r="365" spans="1:2">
      <c r="A365" t="s">
        <v>918</v>
      </c>
      <c r="B365" s="246">
        <f>IF('10. Taxation'!E6="","", '10. Taxation'!E6)</f>
        <v>0</v>
      </c>
    </row>
    <row r="366" spans="1:2">
      <c r="A366" t="s">
        <v>919</v>
      </c>
      <c r="B366" s="246" t="str">
        <f>IF('10. Taxation'!F6="","", '10. Taxation'!F6)</f>
        <v/>
      </c>
    </row>
    <row r="367" spans="1:2">
      <c r="A367" t="s">
        <v>920</v>
      </c>
      <c r="B367" s="246" t="str">
        <f>IF('10. Taxation'!B7="","", '10. Taxation'!B7)</f>
        <v/>
      </c>
    </row>
    <row r="368" spans="1:2">
      <c r="A368" t="s">
        <v>921</v>
      </c>
      <c r="B368" s="246" t="str">
        <f>IF('10. Taxation'!C7="","", '10. Taxation'!C7)</f>
        <v/>
      </c>
    </row>
    <row r="369" spans="1:2">
      <c r="A369" t="s">
        <v>922</v>
      </c>
      <c r="B369" s="246" t="str">
        <f>IF('10. Taxation'!D7="","", '10. Taxation'!D7)</f>
        <v/>
      </c>
    </row>
    <row r="370" spans="1:2">
      <c r="A370" t="s">
        <v>923</v>
      </c>
      <c r="B370" s="246">
        <f>IF('10. Taxation'!E7="","", '10. Taxation'!E7)</f>
        <v>0</v>
      </c>
    </row>
    <row r="371" spans="1:2">
      <c r="A371" t="s">
        <v>924</v>
      </c>
      <c r="B371" s="246" t="str">
        <f>IF('10. Taxation'!F7="","", '10. Taxation'!F7)</f>
        <v/>
      </c>
    </row>
    <row r="372" spans="1:2">
      <c r="A372" t="s">
        <v>925</v>
      </c>
      <c r="B372" s="246">
        <f>IF('10. Taxation'!B8="","", '10. Taxation'!B8)</f>
        <v>0</v>
      </c>
    </row>
    <row r="373" spans="1:2">
      <c r="A373" t="s">
        <v>926</v>
      </c>
      <c r="B373" s="246">
        <f>IF('10. Taxation'!C8="","", '10. Taxation'!C8)</f>
        <v>0</v>
      </c>
    </row>
    <row r="374" spans="1:2">
      <c r="A374" t="s">
        <v>927</v>
      </c>
      <c r="B374" s="246">
        <f>IF('10. Taxation'!D8="","", '10. Taxation'!D8)</f>
        <v>0</v>
      </c>
    </row>
    <row r="375" spans="1:2">
      <c r="A375" t="s">
        <v>928</v>
      </c>
      <c r="B375" s="246">
        <f>IF('10. Taxation'!E8="","", '10. Taxation'!E8)</f>
        <v>0</v>
      </c>
    </row>
    <row r="376" spans="1:2">
      <c r="A376" t="s">
        <v>929</v>
      </c>
      <c r="B376" s="246" t="str">
        <f>IF('10. Taxation'!F8="","", '10. Taxation'!F8)</f>
        <v/>
      </c>
    </row>
    <row r="377" spans="1:2">
      <c r="A377" t="s">
        <v>930</v>
      </c>
      <c r="B377" s="246" t="str">
        <f>IF('11. Assets'!B5="","", '11. Assets'!B5)</f>
        <v/>
      </c>
    </row>
    <row r="378" spans="1:2">
      <c r="A378" t="s">
        <v>931</v>
      </c>
      <c r="B378" s="246" t="str">
        <f>IF('11. Assets'!C5="","", '11. Assets'!C5)</f>
        <v/>
      </c>
    </row>
    <row r="379" spans="1:2">
      <c r="A379" t="s">
        <v>932</v>
      </c>
      <c r="B379" s="246" t="str">
        <f>IF('11. Assets'!D5="","", '11. Assets'!D5)</f>
        <v/>
      </c>
    </row>
    <row r="380" spans="1:2">
      <c r="A380" t="s">
        <v>933</v>
      </c>
      <c r="B380" s="246">
        <f>IF('11. Assets'!E5="","", '11. Assets'!E5)</f>
        <v>0</v>
      </c>
    </row>
    <row r="381" spans="1:2">
      <c r="A381" t="s">
        <v>934</v>
      </c>
      <c r="B381" s="246" t="str">
        <f>IF('11. Assets'!F5="","", '11. Assets'!F5)</f>
        <v/>
      </c>
    </row>
    <row r="382" spans="1:2">
      <c r="A382" t="s">
        <v>935</v>
      </c>
      <c r="B382" s="246" t="str">
        <f>IF('11. Assets'!G5="","", '11. Assets'!G5)</f>
        <v/>
      </c>
    </row>
    <row r="383" spans="1:2">
      <c r="A383" t="s">
        <v>936</v>
      </c>
      <c r="B383" s="246" t="str">
        <f>IF('11. Assets'!B9="","", '11. Assets'!B9)</f>
        <v/>
      </c>
    </row>
    <row r="384" spans="1:2">
      <c r="A384" t="s">
        <v>937</v>
      </c>
      <c r="B384" s="246" t="str">
        <f>IF('11. Assets'!C9="","", '11. Assets'!C9)</f>
        <v/>
      </c>
    </row>
    <row r="385" spans="1:2">
      <c r="A385" t="s">
        <v>938</v>
      </c>
      <c r="B385" s="246" t="str">
        <f>IF('11. Assets'!D9="","", '11. Assets'!D9)</f>
        <v/>
      </c>
    </row>
    <row r="386" spans="1:2">
      <c r="A386" t="s">
        <v>939</v>
      </c>
      <c r="B386" s="246">
        <f>IF('11. Assets'!E9="","", '11. Assets'!E9)</f>
        <v>0</v>
      </c>
    </row>
    <row r="387" spans="1:2">
      <c r="A387" t="s">
        <v>940</v>
      </c>
      <c r="B387" s="246" t="str">
        <f>IF('11. Assets'!F9="","", '11. Assets'!F9)</f>
        <v/>
      </c>
    </row>
    <row r="388" spans="1:2">
      <c r="A388" t="s">
        <v>941</v>
      </c>
      <c r="B388" s="246" t="str">
        <f>IF('11. Assets'!G9="","", '11. Assets'!G9)</f>
        <v/>
      </c>
    </row>
    <row r="389" spans="1:2">
      <c r="A389" t="s">
        <v>942</v>
      </c>
      <c r="B389" s="246" t="str">
        <f>IF('11. Assets'!B10="","", '11. Assets'!B10)</f>
        <v/>
      </c>
    </row>
    <row r="390" spans="1:2">
      <c r="A390" t="s">
        <v>943</v>
      </c>
      <c r="B390" s="246" t="str">
        <f>IF('11. Assets'!C10="","", '11. Assets'!C10)</f>
        <v/>
      </c>
    </row>
    <row r="391" spans="1:2">
      <c r="A391" t="s">
        <v>944</v>
      </c>
      <c r="B391" s="246" t="str">
        <f>IF('11. Assets'!D10="","", '11. Assets'!D10)</f>
        <v/>
      </c>
    </row>
    <row r="392" spans="1:2">
      <c r="A392" t="s">
        <v>945</v>
      </c>
      <c r="B392" s="246">
        <f>IF('11. Assets'!E10="","", '11. Assets'!E10)</f>
        <v>0</v>
      </c>
    </row>
    <row r="393" spans="1:2">
      <c r="A393" t="s">
        <v>946</v>
      </c>
      <c r="B393" s="246" t="str">
        <f>IF('11. Assets'!F10="","", '11. Assets'!F10)</f>
        <v/>
      </c>
    </row>
    <row r="394" spans="1:2">
      <c r="A394" t="s">
        <v>947</v>
      </c>
      <c r="B394" s="246" t="str">
        <f>IF('11. Assets'!G10="","", '11. Assets'!G10)</f>
        <v/>
      </c>
    </row>
    <row r="395" spans="1:2">
      <c r="A395" t="s">
        <v>948</v>
      </c>
      <c r="B395" s="246" t="str">
        <f>IF('11. Assets'!B11="","", '11. Assets'!B11)</f>
        <v/>
      </c>
    </row>
    <row r="396" spans="1:2">
      <c r="A396" t="s">
        <v>949</v>
      </c>
      <c r="B396" s="246" t="str">
        <f>IF('11. Assets'!C11="","", '11. Assets'!C11)</f>
        <v/>
      </c>
    </row>
    <row r="397" spans="1:2">
      <c r="A397" t="s">
        <v>950</v>
      </c>
      <c r="B397" s="246" t="str">
        <f>IF('11. Assets'!D11="","", '11. Assets'!D11)</f>
        <v/>
      </c>
    </row>
    <row r="398" spans="1:2">
      <c r="A398" t="s">
        <v>951</v>
      </c>
      <c r="B398" s="246">
        <f>IF('11. Assets'!E11="","", '11. Assets'!E11)</f>
        <v>0</v>
      </c>
    </row>
    <row r="399" spans="1:2">
      <c r="A399" t="s">
        <v>952</v>
      </c>
      <c r="B399" s="246" t="str">
        <f>IF('11. Assets'!F11="","", '11. Assets'!F11)</f>
        <v/>
      </c>
    </row>
    <row r="400" spans="1:2">
      <c r="A400" t="s">
        <v>953</v>
      </c>
      <c r="B400" s="246" t="str">
        <f>IF('11. Assets'!G11="","", '11. Assets'!G11)</f>
        <v/>
      </c>
    </row>
    <row r="401" spans="1:2">
      <c r="A401" t="s">
        <v>954</v>
      </c>
      <c r="B401" s="246" t="str">
        <f>IF('11. Assets'!B12="","", '11. Assets'!B12)</f>
        <v/>
      </c>
    </row>
    <row r="402" spans="1:2">
      <c r="A402" t="s">
        <v>955</v>
      </c>
      <c r="B402" s="246" t="str">
        <f>IF('11. Assets'!C12="","", '11. Assets'!C12)</f>
        <v/>
      </c>
    </row>
    <row r="403" spans="1:2">
      <c r="A403" t="s">
        <v>956</v>
      </c>
      <c r="B403" s="246" t="str">
        <f>IF('11. Assets'!D12="","", '11. Assets'!D12)</f>
        <v/>
      </c>
    </row>
    <row r="404" spans="1:2">
      <c r="A404" t="s">
        <v>957</v>
      </c>
      <c r="B404" s="246">
        <f>IF('11. Assets'!E12="","", '11. Assets'!E12)</f>
        <v>0</v>
      </c>
    </row>
    <row r="405" spans="1:2">
      <c r="A405" t="s">
        <v>958</v>
      </c>
      <c r="B405" s="246" t="str">
        <f>IF('11. Assets'!F12="","", '11. Assets'!F12)</f>
        <v/>
      </c>
    </row>
    <row r="406" spans="1:2">
      <c r="A406" t="s">
        <v>959</v>
      </c>
      <c r="B406" s="246" t="str">
        <f>IF('11. Assets'!G12="","", '11. Assets'!G12)</f>
        <v/>
      </c>
    </row>
    <row r="407" spans="1:2">
      <c r="A407" t="s">
        <v>960</v>
      </c>
      <c r="B407" s="246" t="str">
        <f>IF('11. Assets'!B13="","", '11. Assets'!B13)</f>
        <v/>
      </c>
    </row>
    <row r="408" spans="1:2">
      <c r="A408" t="s">
        <v>961</v>
      </c>
      <c r="B408" s="246" t="str">
        <f>IF('11. Assets'!C13="","", '11. Assets'!C13)</f>
        <v/>
      </c>
    </row>
    <row r="409" spans="1:2">
      <c r="A409" t="s">
        <v>962</v>
      </c>
      <c r="B409" s="246" t="str">
        <f>IF('11. Assets'!D13="","", '11. Assets'!D13)</f>
        <v/>
      </c>
    </row>
    <row r="410" spans="1:2">
      <c r="A410" t="s">
        <v>963</v>
      </c>
      <c r="B410" s="246">
        <f>IF('11. Assets'!E13="","", '11. Assets'!E13)</f>
        <v>0</v>
      </c>
    </row>
    <row r="411" spans="1:2">
      <c r="A411" t="s">
        <v>964</v>
      </c>
      <c r="B411" s="246" t="str">
        <f>IF('11. Assets'!F13="","", '11. Assets'!F13)</f>
        <v/>
      </c>
    </row>
    <row r="412" spans="1:2">
      <c r="A412" t="s">
        <v>965</v>
      </c>
      <c r="B412" s="246" t="str">
        <f>IF('11. Assets'!G13="","", '11. Assets'!G13)</f>
        <v/>
      </c>
    </row>
    <row r="413" spans="1:2">
      <c r="A413" t="s">
        <v>966</v>
      </c>
      <c r="B413" s="246">
        <f>IF('11. Assets'!B14="","", '11. Assets'!B14)</f>
        <v>0</v>
      </c>
    </row>
    <row r="414" spans="1:2">
      <c r="A414" t="s">
        <v>967</v>
      </c>
      <c r="B414" s="246">
        <f>IF('11. Assets'!C14="","", '11. Assets'!C14)</f>
        <v>0</v>
      </c>
    </row>
    <row r="415" spans="1:2">
      <c r="A415" t="s">
        <v>968</v>
      </c>
      <c r="B415" s="246">
        <f>IF('11. Assets'!D14="","", '11. Assets'!D14)</f>
        <v>0</v>
      </c>
    </row>
    <row r="416" spans="1:2">
      <c r="A416" t="s">
        <v>969</v>
      </c>
      <c r="B416" s="246">
        <f>IF('11. Assets'!E14="","", '11. Assets'!E14)</f>
        <v>0</v>
      </c>
    </row>
    <row r="417" spans="1:2">
      <c r="A417" t="s">
        <v>970</v>
      </c>
      <c r="B417" s="246">
        <f>IF('11. Assets'!F14="","", '11. Assets'!F14)</f>
        <v>0</v>
      </c>
    </row>
    <row r="418" spans="1:2">
      <c r="A418" t="s">
        <v>971</v>
      </c>
      <c r="B418" s="246" t="str">
        <f>IF('11. Assets'!G14="","", '11. Assets'!G14)</f>
        <v/>
      </c>
    </row>
    <row r="419" spans="1:2">
      <c r="A419" t="s">
        <v>972</v>
      </c>
      <c r="B419" s="246" t="str">
        <f>IF('11. Assets'!B17="","", '11. Assets'!B17)</f>
        <v/>
      </c>
    </row>
    <row r="420" spans="1:2">
      <c r="A420" t="s">
        <v>973</v>
      </c>
      <c r="B420" s="246" t="str">
        <f>IF('11. Assets'!C17="","", '11. Assets'!C17)</f>
        <v/>
      </c>
    </row>
    <row r="421" spans="1:2">
      <c r="A421" t="s">
        <v>974</v>
      </c>
      <c r="B421" s="246" t="str">
        <f>IF('11. Assets'!D17="","", '11. Assets'!D17)</f>
        <v/>
      </c>
    </row>
    <row r="422" spans="1:2">
      <c r="A422" t="s">
        <v>975</v>
      </c>
      <c r="B422" s="246">
        <f>IF('11. Assets'!E17="","", '11. Assets'!E17)</f>
        <v>0</v>
      </c>
    </row>
    <row r="423" spans="1:2">
      <c r="A423" t="s">
        <v>976</v>
      </c>
      <c r="B423" s="246" t="str">
        <f>IF('11. Assets'!F17="","", '11. Assets'!F17)</f>
        <v/>
      </c>
    </row>
    <row r="424" spans="1:2">
      <c r="A424" t="s">
        <v>977</v>
      </c>
      <c r="B424" s="246" t="str">
        <f>IF('11. Assets'!G17="","", '11. Assets'!G17)</f>
        <v/>
      </c>
    </row>
    <row r="425" spans="1:2">
      <c r="A425" t="s">
        <v>978</v>
      </c>
      <c r="B425" s="246" t="str">
        <f>IF('11. Assets'!B18="","", '11. Assets'!B18)</f>
        <v/>
      </c>
    </row>
    <row r="426" spans="1:2">
      <c r="A426" t="s">
        <v>979</v>
      </c>
      <c r="B426" s="246" t="str">
        <f>IF('11. Assets'!C18="","", '11. Assets'!C18)</f>
        <v/>
      </c>
    </row>
    <row r="427" spans="1:2">
      <c r="A427" t="s">
        <v>980</v>
      </c>
      <c r="B427" s="246" t="str">
        <f>IF('11. Assets'!D18="","", '11. Assets'!D18)</f>
        <v/>
      </c>
    </row>
    <row r="428" spans="1:2">
      <c r="A428" t="s">
        <v>981</v>
      </c>
      <c r="B428" s="246">
        <f>IF('11. Assets'!E18="","", '11. Assets'!E18)</f>
        <v>0</v>
      </c>
    </row>
    <row r="429" spans="1:2">
      <c r="A429" t="s">
        <v>982</v>
      </c>
      <c r="B429" s="246" t="str">
        <f>IF('11. Assets'!F18="","", '11. Assets'!F18)</f>
        <v/>
      </c>
    </row>
    <row r="430" spans="1:2">
      <c r="A430" t="s">
        <v>983</v>
      </c>
      <c r="B430" s="246" t="str">
        <f>IF('11. Assets'!G18="","", '11. Assets'!G18)</f>
        <v/>
      </c>
    </row>
    <row r="431" spans="1:2">
      <c r="A431" t="s">
        <v>984</v>
      </c>
      <c r="B431" s="246" t="str">
        <f>IF('11. Assets'!B19="","", '11. Assets'!B19)</f>
        <v/>
      </c>
    </row>
    <row r="432" spans="1:2">
      <c r="A432" t="s">
        <v>985</v>
      </c>
      <c r="B432" s="246" t="str">
        <f>IF('11. Assets'!C19="","", '11. Assets'!C19)</f>
        <v/>
      </c>
    </row>
    <row r="433" spans="1:2">
      <c r="A433" t="s">
        <v>986</v>
      </c>
      <c r="B433" s="246" t="str">
        <f>IF('11. Assets'!D19="","", '11. Assets'!D19)</f>
        <v/>
      </c>
    </row>
    <row r="434" spans="1:2">
      <c r="A434" t="s">
        <v>987</v>
      </c>
      <c r="B434" s="246">
        <f>IF('11. Assets'!E19="","", '11. Assets'!E19)</f>
        <v>0</v>
      </c>
    </row>
    <row r="435" spans="1:2">
      <c r="A435" t="s">
        <v>988</v>
      </c>
      <c r="B435" s="246" t="str">
        <f>IF('11. Assets'!F19="","", '11. Assets'!F19)</f>
        <v/>
      </c>
    </row>
    <row r="436" spans="1:2">
      <c r="A436" t="s">
        <v>989</v>
      </c>
      <c r="B436" s="246" t="str">
        <f>IF('11. Assets'!G19="","", '11. Assets'!G19)</f>
        <v/>
      </c>
    </row>
    <row r="437" spans="1:2">
      <c r="A437" t="s">
        <v>990</v>
      </c>
      <c r="B437" s="246">
        <f>IF('11. Assets'!B20="","", '11. Assets'!B20)</f>
        <v>0</v>
      </c>
    </row>
    <row r="438" spans="1:2">
      <c r="A438" t="s">
        <v>991</v>
      </c>
      <c r="B438" s="246">
        <f>IF('11. Assets'!C20="","", '11. Assets'!C20)</f>
        <v>0</v>
      </c>
    </row>
    <row r="439" spans="1:2">
      <c r="A439" t="s">
        <v>992</v>
      </c>
      <c r="B439" s="246">
        <f>IF('11. Assets'!D20="","", '11. Assets'!D20)</f>
        <v>0</v>
      </c>
    </row>
    <row r="440" spans="1:2">
      <c r="A440" t="s">
        <v>993</v>
      </c>
      <c r="B440" s="246">
        <f>IF('11. Assets'!E20="","", '11. Assets'!E20)</f>
        <v>0</v>
      </c>
    </row>
    <row r="441" spans="1:2">
      <c r="A441" t="s">
        <v>994</v>
      </c>
      <c r="B441" s="246">
        <f>IF('11. Assets'!F20="","", '11. Assets'!F20)</f>
        <v>0</v>
      </c>
    </row>
    <row r="442" spans="1:2">
      <c r="A442" t="s">
        <v>995</v>
      </c>
      <c r="B442" s="246" t="str">
        <f>IF('11. Assets'!G20="","", '11. Assets'!G20)</f>
        <v/>
      </c>
    </row>
    <row r="443" spans="1:2">
      <c r="A443" t="s">
        <v>996</v>
      </c>
      <c r="B443" s="246" t="str">
        <f>IF('11. Assets'!B23="","", '11. Assets'!B23)</f>
        <v/>
      </c>
    </row>
    <row r="444" spans="1:2">
      <c r="A444" t="s">
        <v>997</v>
      </c>
      <c r="B444" s="246" t="str">
        <f>IF('11. Assets'!C23="","", '11. Assets'!C23)</f>
        <v/>
      </c>
    </row>
    <row r="445" spans="1:2">
      <c r="A445" t="s">
        <v>998</v>
      </c>
      <c r="B445" s="246" t="str">
        <f>IF('11. Assets'!D23="","", '11. Assets'!D23)</f>
        <v/>
      </c>
    </row>
    <row r="446" spans="1:2">
      <c r="A446" t="s">
        <v>999</v>
      </c>
      <c r="B446" s="246">
        <f>IF('11. Assets'!E23="","", '11. Assets'!E23)</f>
        <v>0</v>
      </c>
    </row>
    <row r="447" spans="1:2">
      <c r="A447" t="s">
        <v>1000</v>
      </c>
      <c r="B447" s="246" t="str">
        <f>IF('11. Assets'!F23="","", '11. Assets'!F23)</f>
        <v/>
      </c>
    </row>
    <row r="448" spans="1:2">
      <c r="A448" t="s">
        <v>1001</v>
      </c>
      <c r="B448" s="246" t="str">
        <f>IF('11. Assets'!G23="","", '11. Assets'!G23)</f>
        <v/>
      </c>
    </row>
    <row r="449" spans="1:2">
      <c r="A449" t="s">
        <v>1002</v>
      </c>
      <c r="B449" s="246" t="str">
        <f>IF('11. Assets'!B24="","", '11. Assets'!B24)</f>
        <v/>
      </c>
    </row>
    <row r="450" spans="1:2">
      <c r="A450" t="s">
        <v>1003</v>
      </c>
      <c r="B450" s="246" t="str">
        <f>IF('11. Assets'!C24="","", '11. Assets'!C24)</f>
        <v/>
      </c>
    </row>
    <row r="451" spans="1:2">
      <c r="A451" t="s">
        <v>1004</v>
      </c>
      <c r="B451" s="246" t="str">
        <f>IF('11. Assets'!D24="","", '11. Assets'!D24)</f>
        <v/>
      </c>
    </row>
    <row r="452" spans="1:2">
      <c r="A452" t="s">
        <v>1005</v>
      </c>
      <c r="B452" s="246">
        <f>IF('11. Assets'!E24="","", '11. Assets'!E24)</f>
        <v>0</v>
      </c>
    </row>
    <row r="453" spans="1:2">
      <c r="A453" t="s">
        <v>1006</v>
      </c>
      <c r="B453" s="246" t="str">
        <f>IF('11. Assets'!F24="","", '11. Assets'!F24)</f>
        <v/>
      </c>
    </row>
    <row r="454" spans="1:2">
      <c r="A454" t="s">
        <v>1007</v>
      </c>
      <c r="B454" s="246" t="str">
        <f>IF('11. Assets'!G24="","", '11. Assets'!G24)</f>
        <v/>
      </c>
    </row>
    <row r="455" spans="1:2">
      <c r="A455" t="s">
        <v>1008</v>
      </c>
      <c r="B455" s="246" t="str">
        <f>IF('11. Assets'!B25="","", '11. Assets'!B25)</f>
        <v/>
      </c>
    </row>
    <row r="456" spans="1:2">
      <c r="A456" t="s">
        <v>1009</v>
      </c>
      <c r="B456" s="246" t="str">
        <f>IF('11. Assets'!C25="","", '11. Assets'!C25)</f>
        <v/>
      </c>
    </row>
    <row r="457" spans="1:2">
      <c r="A457" t="s">
        <v>1010</v>
      </c>
      <c r="B457" s="246" t="str">
        <f>IF('11. Assets'!D25="","", '11. Assets'!D25)</f>
        <v/>
      </c>
    </row>
    <row r="458" spans="1:2">
      <c r="A458" t="s">
        <v>1011</v>
      </c>
      <c r="B458" s="246">
        <f>IF('11. Assets'!E25="","", '11. Assets'!E25)</f>
        <v>0</v>
      </c>
    </row>
    <row r="459" spans="1:2">
      <c r="A459" t="s">
        <v>1012</v>
      </c>
      <c r="B459" s="246" t="str">
        <f>IF('11. Assets'!F25="","", '11. Assets'!F25)</f>
        <v/>
      </c>
    </row>
    <row r="460" spans="1:2">
      <c r="A460" t="s">
        <v>1013</v>
      </c>
      <c r="B460" s="246" t="str">
        <f>IF('11. Assets'!G25="","", '11. Assets'!G25)</f>
        <v/>
      </c>
    </row>
    <row r="461" spans="1:2">
      <c r="A461" t="s">
        <v>1014</v>
      </c>
      <c r="B461" s="246" t="str">
        <f>IF('11. Assets'!B26="","", '11. Assets'!B26)</f>
        <v/>
      </c>
    </row>
    <row r="462" spans="1:2">
      <c r="A462" t="s">
        <v>1015</v>
      </c>
      <c r="B462" s="246" t="str">
        <f>IF('11. Assets'!C26="","", '11. Assets'!C26)</f>
        <v/>
      </c>
    </row>
    <row r="463" spans="1:2">
      <c r="A463" t="s">
        <v>1016</v>
      </c>
      <c r="B463" s="246" t="str">
        <f>IF('11. Assets'!D26="","", '11. Assets'!D26)</f>
        <v/>
      </c>
    </row>
    <row r="464" spans="1:2">
      <c r="A464" t="s">
        <v>1017</v>
      </c>
      <c r="B464" s="246">
        <f>IF('11. Assets'!E26="","", '11. Assets'!E26)</f>
        <v>0</v>
      </c>
    </row>
    <row r="465" spans="1:2">
      <c r="A465" t="s">
        <v>1018</v>
      </c>
      <c r="B465" s="246" t="str">
        <f>IF('11. Assets'!F26="","", '11. Assets'!F26)</f>
        <v/>
      </c>
    </row>
    <row r="466" spans="1:2">
      <c r="A466" t="s">
        <v>1019</v>
      </c>
      <c r="B466" s="246" t="str">
        <f>IF('11. Assets'!G26="","", '11. Assets'!G26)</f>
        <v/>
      </c>
    </row>
    <row r="467" spans="1:2">
      <c r="A467" t="s">
        <v>1020</v>
      </c>
      <c r="B467" s="246" t="str">
        <f>IF('11. Assets'!B27="","", '11. Assets'!B27)</f>
        <v/>
      </c>
    </row>
    <row r="468" spans="1:2">
      <c r="A468" t="s">
        <v>1021</v>
      </c>
      <c r="B468" s="246" t="str">
        <f>IF('11. Assets'!C27="","", '11. Assets'!C27)</f>
        <v/>
      </c>
    </row>
    <row r="469" spans="1:2">
      <c r="A469" t="s">
        <v>1022</v>
      </c>
      <c r="B469" s="246" t="str">
        <f>IF('11. Assets'!D27="","", '11. Assets'!D27)</f>
        <v/>
      </c>
    </row>
    <row r="470" spans="1:2">
      <c r="A470" t="s">
        <v>1023</v>
      </c>
      <c r="B470" s="246">
        <f>IF('11. Assets'!E27="","", '11. Assets'!E27)</f>
        <v>0</v>
      </c>
    </row>
    <row r="471" spans="1:2">
      <c r="A471" t="s">
        <v>1024</v>
      </c>
      <c r="B471" s="246" t="str">
        <f>IF('11. Assets'!F27="","", '11. Assets'!F27)</f>
        <v/>
      </c>
    </row>
    <row r="472" spans="1:2">
      <c r="A472" t="s">
        <v>1025</v>
      </c>
      <c r="B472" s="246" t="str">
        <f>IF('11. Assets'!G27="","", '11. Assets'!G27)</f>
        <v/>
      </c>
    </row>
    <row r="473" spans="1:2">
      <c r="A473" t="s">
        <v>1026</v>
      </c>
      <c r="B473" s="246">
        <f>IF('11. Assets'!B28="","", '11. Assets'!B28)</f>
        <v>0</v>
      </c>
    </row>
    <row r="474" spans="1:2">
      <c r="A474" t="s">
        <v>1027</v>
      </c>
      <c r="B474" s="246">
        <f>IF('11. Assets'!C28="","", '11. Assets'!C28)</f>
        <v>0</v>
      </c>
    </row>
    <row r="475" spans="1:2">
      <c r="A475" t="s">
        <v>1028</v>
      </c>
      <c r="B475" s="246">
        <f>IF('11. Assets'!D28="","", '11. Assets'!D28)</f>
        <v>0</v>
      </c>
    </row>
    <row r="476" spans="1:2">
      <c r="A476" t="s">
        <v>1029</v>
      </c>
      <c r="B476" s="246">
        <f>IF('11. Assets'!E28="","", '11. Assets'!E28)</f>
        <v>0</v>
      </c>
    </row>
    <row r="477" spans="1:2">
      <c r="A477" t="s">
        <v>1030</v>
      </c>
      <c r="B477" s="246">
        <f>IF('11. Assets'!F28="","", '11. Assets'!F28)</f>
        <v>0</v>
      </c>
    </row>
    <row r="478" spans="1:2">
      <c r="A478" t="s">
        <v>1031</v>
      </c>
      <c r="B478" s="246" t="str">
        <f>IF('11. Assets'!G28="","", '11. Assets'!G28)</f>
        <v/>
      </c>
    </row>
    <row r="479" spans="1:2">
      <c r="A479" t="s">
        <v>1032</v>
      </c>
      <c r="B479" s="246" t="str">
        <f>IF('11. Assets'!B31="","", '11. Assets'!B31)</f>
        <v/>
      </c>
    </row>
    <row r="480" spans="1:2">
      <c r="A480" t="s">
        <v>1033</v>
      </c>
      <c r="B480" s="246" t="str">
        <f>IF('11. Assets'!C31="","", '11. Assets'!C31)</f>
        <v/>
      </c>
    </row>
    <row r="481" spans="1:2">
      <c r="A481" t="s">
        <v>1034</v>
      </c>
      <c r="B481" s="246" t="str">
        <f>IF('11. Assets'!D31="","", '11. Assets'!D31)</f>
        <v/>
      </c>
    </row>
    <row r="482" spans="1:2">
      <c r="A482" t="s">
        <v>1035</v>
      </c>
      <c r="B482" s="246">
        <f>IF('11. Assets'!E31="","", '11. Assets'!E31)</f>
        <v>0</v>
      </c>
    </row>
    <row r="483" spans="1:2">
      <c r="A483" t="s">
        <v>1036</v>
      </c>
      <c r="B483" s="246" t="str">
        <f>IF('11. Assets'!F31="","", '11. Assets'!F31)</f>
        <v/>
      </c>
    </row>
    <row r="484" spans="1:2">
      <c r="A484" t="s">
        <v>1037</v>
      </c>
      <c r="B484" s="246" t="str">
        <f>IF('11. Assets'!G31="","", '11. Assets'!G31)</f>
        <v/>
      </c>
    </row>
    <row r="485" spans="1:2">
      <c r="A485" t="s">
        <v>1038</v>
      </c>
      <c r="B485" s="246" t="str">
        <f>IF('11. Assets'!B32="","", '11. Assets'!B32)</f>
        <v/>
      </c>
    </row>
    <row r="486" spans="1:2">
      <c r="A486" t="s">
        <v>1039</v>
      </c>
      <c r="B486" s="246" t="str">
        <f>IF('11. Assets'!C32="","", '11. Assets'!C32)</f>
        <v/>
      </c>
    </row>
    <row r="487" spans="1:2">
      <c r="A487" t="s">
        <v>1040</v>
      </c>
      <c r="B487" s="246" t="str">
        <f>IF('11. Assets'!D32="","", '11. Assets'!D32)</f>
        <v/>
      </c>
    </row>
    <row r="488" spans="1:2">
      <c r="A488" t="s">
        <v>1041</v>
      </c>
      <c r="B488" s="246">
        <f>IF('11. Assets'!E32="","", '11. Assets'!E32)</f>
        <v>0</v>
      </c>
    </row>
    <row r="489" spans="1:2">
      <c r="A489" t="s">
        <v>1042</v>
      </c>
      <c r="B489" s="246" t="str">
        <f>IF('11. Assets'!F32="","", '11. Assets'!F32)</f>
        <v/>
      </c>
    </row>
    <row r="490" spans="1:2">
      <c r="A490" t="s">
        <v>1043</v>
      </c>
      <c r="B490" s="246" t="str">
        <f>IF('11. Assets'!G32="","", '11. Assets'!G32)</f>
        <v/>
      </c>
    </row>
    <row r="491" spans="1:2">
      <c r="A491" t="s">
        <v>1044</v>
      </c>
      <c r="B491" s="246">
        <f>IF('11. Assets'!B33="","", '11. Assets'!B33)</f>
        <v>0</v>
      </c>
    </row>
    <row r="492" spans="1:2">
      <c r="A492" t="s">
        <v>1045</v>
      </c>
      <c r="B492" s="246">
        <f>IF('11. Assets'!C33="","", '11. Assets'!C33)</f>
        <v>0</v>
      </c>
    </row>
    <row r="493" spans="1:2">
      <c r="A493" t="s">
        <v>1046</v>
      </c>
      <c r="B493" s="246">
        <f>IF('11. Assets'!D33="","", '11. Assets'!D33)</f>
        <v>0</v>
      </c>
    </row>
    <row r="494" spans="1:2">
      <c r="A494" t="s">
        <v>1047</v>
      </c>
      <c r="B494" s="246">
        <f>IF('11. Assets'!E33="","", '11. Assets'!E33)</f>
        <v>0</v>
      </c>
    </row>
    <row r="495" spans="1:2">
      <c r="A495" t="s">
        <v>1048</v>
      </c>
      <c r="B495" s="246">
        <f>IF('11. Assets'!F33="","", '11. Assets'!F33)</f>
        <v>0</v>
      </c>
    </row>
    <row r="496" spans="1:2">
      <c r="A496" t="s">
        <v>1049</v>
      </c>
      <c r="B496" s="246" t="str">
        <f>IF('11. Assets'!G33="","", '11. Assets'!G33)</f>
        <v/>
      </c>
    </row>
    <row r="497" spans="1:2">
      <c r="A497" t="s">
        <v>1050</v>
      </c>
      <c r="B497" s="352" t="str">
        <f>IF('11. Assets'!B35="","", '11. Assets'!B35)</f>
        <v/>
      </c>
    </row>
    <row r="498" spans="1:2">
      <c r="A498" t="s">
        <v>1051</v>
      </c>
      <c r="B498" s="352" t="str">
        <f>IF('11. Assets'!C35="","", '11. Assets'!C35)</f>
        <v/>
      </c>
    </row>
    <row r="499" spans="1:2">
      <c r="A499" t="s">
        <v>1052</v>
      </c>
      <c r="B499" s="352" t="str">
        <f>IF('11. Assets'!D35="","", '11. Assets'!D35)</f>
        <v/>
      </c>
    </row>
    <row r="500" spans="1:2">
      <c r="A500" t="s">
        <v>1053</v>
      </c>
      <c r="B500" s="352">
        <f>IF('11. Assets'!E35="","", '11. Assets'!E35)</f>
        <v>0</v>
      </c>
    </row>
    <row r="501" spans="1:2">
      <c r="A501" t="s">
        <v>1054</v>
      </c>
      <c r="B501" s="352" t="str">
        <f>IF('11. Assets'!F35="","", '11. Assets'!F35)</f>
        <v/>
      </c>
    </row>
    <row r="502" spans="1:2">
      <c r="A502" t="s">
        <v>1055</v>
      </c>
      <c r="B502" s="352" t="str">
        <f>IF('11. Assets'!G35="","", '11. Assets'!G35)</f>
        <v/>
      </c>
    </row>
    <row r="503" spans="1:2">
      <c r="A503" t="s">
        <v>1056</v>
      </c>
      <c r="B503" s="246" t="str">
        <f>IF('11. Assets'!B36="","", '11. Assets'!B36)</f>
        <v/>
      </c>
    </row>
    <row r="504" spans="1:2">
      <c r="A504" t="s">
        <v>1057</v>
      </c>
      <c r="B504" s="246" t="str">
        <f>IF('11. Assets'!C36="","", '11. Assets'!C36)</f>
        <v/>
      </c>
    </row>
    <row r="505" spans="1:2">
      <c r="A505" t="s">
        <v>1058</v>
      </c>
      <c r="B505" s="246" t="str">
        <f>IF('11. Assets'!D36="","", '11. Assets'!D36)</f>
        <v/>
      </c>
    </row>
    <row r="506" spans="1:2">
      <c r="A506" t="s">
        <v>1059</v>
      </c>
      <c r="B506" s="246">
        <f>IF('11. Assets'!E36="","", '11. Assets'!E36)</f>
        <v>0</v>
      </c>
    </row>
    <row r="507" spans="1:2">
      <c r="A507" t="s">
        <v>1060</v>
      </c>
      <c r="B507" s="246" t="str">
        <f>IF('11. Assets'!F36="","", '11. Assets'!F36)</f>
        <v/>
      </c>
    </row>
    <row r="508" spans="1:2">
      <c r="A508" t="s">
        <v>1061</v>
      </c>
      <c r="B508" s="246" t="str">
        <f>IF('11. Assets'!G36="","", '11. Assets'!G36)</f>
        <v/>
      </c>
    </row>
    <row r="509" spans="1:2">
      <c r="A509" t="s">
        <v>1062</v>
      </c>
      <c r="B509" s="246" t="str">
        <f>IF('11. Assets'!B37="","", '11. Assets'!B37)</f>
        <v/>
      </c>
    </row>
    <row r="510" spans="1:2">
      <c r="A510" t="s">
        <v>1063</v>
      </c>
      <c r="B510" s="246" t="str">
        <f>IF('11. Assets'!C37="","", '11. Assets'!C37)</f>
        <v/>
      </c>
    </row>
    <row r="511" spans="1:2">
      <c r="A511" t="s">
        <v>1064</v>
      </c>
      <c r="B511" s="246" t="str">
        <f>IF('11. Assets'!D37="","", '11. Assets'!D37)</f>
        <v/>
      </c>
    </row>
    <row r="512" spans="1:2">
      <c r="A512" t="s">
        <v>1065</v>
      </c>
      <c r="B512" s="246">
        <f>IF('11. Assets'!E37="","", '11. Assets'!E37)</f>
        <v>0</v>
      </c>
    </row>
    <row r="513" spans="1:2">
      <c r="A513" t="s">
        <v>1066</v>
      </c>
      <c r="B513" s="246" t="str">
        <f>IF('11. Assets'!F37="","", '11. Assets'!F37)</f>
        <v/>
      </c>
    </row>
    <row r="514" spans="1:2">
      <c r="A514" t="s">
        <v>1067</v>
      </c>
      <c r="B514" s="246" t="str">
        <f>IF('11. Assets'!G37="","", '11. Assets'!G37)</f>
        <v/>
      </c>
    </row>
    <row r="515" spans="1:2">
      <c r="A515" t="s">
        <v>1068</v>
      </c>
      <c r="B515" s="246" t="str">
        <f>IF('11. Assets'!B40="","", '11. Assets'!B40)</f>
        <v/>
      </c>
    </row>
    <row r="516" spans="1:2">
      <c r="A516" t="s">
        <v>1069</v>
      </c>
      <c r="B516" s="246" t="str">
        <f>IF('11. Assets'!C40="","", '11. Assets'!C40)</f>
        <v/>
      </c>
    </row>
    <row r="517" spans="1:2">
      <c r="A517" t="s">
        <v>1070</v>
      </c>
      <c r="B517" s="246" t="str">
        <f>IF('11. Assets'!D40="","", '11. Assets'!D40)</f>
        <v/>
      </c>
    </row>
    <row r="518" spans="1:2">
      <c r="A518" t="s">
        <v>1071</v>
      </c>
      <c r="B518" s="246">
        <f>IF('11. Assets'!E40="","", '11. Assets'!E40)</f>
        <v>0</v>
      </c>
    </row>
    <row r="519" spans="1:2">
      <c r="A519" t="s">
        <v>1072</v>
      </c>
      <c r="B519" s="246" t="str">
        <f>IF('11. Assets'!F40="","", '11. Assets'!F40)</f>
        <v/>
      </c>
    </row>
    <row r="520" spans="1:2">
      <c r="A520" t="s">
        <v>1073</v>
      </c>
      <c r="B520" s="246" t="str">
        <f>IF('11. Assets'!G40="","", '11. Assets'!G40)</f>
        <v/>
      </c>
    </row>
    <row r="521" spans="1:2">
      <c r="A521" t="s">
        <v>1074</v>
      </c>
      <c r="B521" s="246" t="str">
        <f>IF('11. Assets'!B41="","", '11. Assets'!B41)</f>
        <v/>
      </c>
    </row>
    <row r="522" spans="1:2">
      <c r="A522" t="s">
        <v>1075</v>
      </c>
      <c r="B522" s="246" t="str">
        <f>IF('11. Assets'!C41="","", '11. Assets'!C41)</f>
        <v/>
      </c>
    </row>
    <row r="523" spans="1:2">
      <c r="A523" t="s">
        <v>1076</v>
      </c>
      <c r="B523" s="246" t="str">
        <f>IF('11. Assets'!D41="","", '11. Assets'!D41)</f>
        <v/>
      </c>
    </row>
    <row r="524" spans="1:2">
      <c r="A524" t="s">
        <v>1077</v>
      </c>
      <c r="B524" s="246">
        <f>IF('11. Assets'!E41="","", '11. Assets'!E41)</f>
        <v>0</v>
      </c>
    </row>
    <row r="525" spans="1:2">
      <c r="A525" t="s">
        <v>1078</v>
      </c>
      <c r="B525" s="246" t="str">
        <f>IF('11. Assets'!F41="","", '11. Assets'!F41)</f>
        <v/>
      </c>
    </row>
    <row r="526" spans="1:2">
      <c r="A526" t="s">
        <v>1079</v>
      </c>
      <c r="B526" s="246" t="str">
        <f>IF('11. Assets'!G41="","", '11. Assets'!G41)</f>
        <v/>
      </c>
    </row>
    <row r="527" spans="1:2">
      <c r="A527" t="s">
        <v>1080</v>
      </c>
      <c r="B527" s="246" t="str">
        <f>IF('11. Assets'!B42="","", '11. Assets'!B42)</f>
        <v/>
      </c>
    </row>
    <row r="528" spans="1:2">
      <c r="A528" t="s">
        <v>1081</v>
      </c>
      <c r="B528" s="246" t="str">
        <f>IF('11. Assets'!C42="","", '11. Assets'!C42)</f>
        <v/>
      </c>
    </row>
    <row r="529" spans="1:2">
      <c r="A529" t="s">
        <v>1082</v>
      </c>
      <c r="B529" s="246" t="str">
        <f>IF('11. Assets'!D42="","", '11. Assets'!D42)</f>
        <v/>
      </c>
    </row>
    <row r="530" spans="1:2">
      <c r="A530" t="s">
        <v>1083</v>
      </c>
      <c r="B530" s="246">
        <f>IF('11. Assets'!E42="","", '11. Assets'!E42)</f>
        <v>0</v>
      </c>
    </row>
    <row r="531" spans="1:2">
      <c r="A531" t="s">
        <v>1084</v>
      </c>
      <c r="B531" s="246" t="str">
        <f>IF('11. Assets'!F42="","", '11. Assets'!F42)</f>
        <v/>
      </c>
    </row>
    <row r="532" spans="1:2">
      <c r="A532" t="s">
        <v>1085</v>
      </c>
      <c r="B532" s="246" t="str">
        <f>IF('11. Assets'!G42="","", '11. Assets'!G42)</f>
        <v/>
      </c>
    </row>
    <row r="533" spans="1:2">
      <c r="A533" t="s">
        <v>4478</v>
      </c>
      <c r="B533" s="246" t="str">
        <f>IF('11. Assets'!B43="","", '11. Assets'!B43)</f>
        <v/>
      </c>
    </row>
    <row r="534" spans="1:2">
      <c r="A534" t="s">
        <v>4479</v>
      </c>
      <c r="B534" s="246" t="str">
        <f>IF('11. Assets'!C43="","", '11. Assets'!C43)</f>
        <v/>
      </c>
    </row>
    <row r="535" spans="1:2">
      <c r="A535" t="s">
        <v>4480</v>
      </c>
      <c r="B535" s="246" t="str">
        <f>IF('11. Assets'!D43="","", '11. Assets'!D43)</f>
        <v/>
      </c>
    </row>
    <row r="536" spans="1:2">
      <c r="A536" t="s">
        <v>4481</v>
      </c>
      <c r="B536" s="246">
        <f>IF('11. Assets'!E43="","", '11. Assets'!E43)</f>
        <v>0</v>
      </c>
    </row>
    <row r="537" spans="1:2">
      <c r="A537" t="s">
        <v>4482</v>
      </c>
      <c r="B537" s="246" t="str">
        <f>IF('11. Assets'!F43="","", '11. Assets'!F43)</f>
        <v/>
      </c>
    </row>
    <row r="538" spans="1:2">
      <c r="A538" t="s">
        <v>4483</v>
      </c>
      <c r="B538" s="246" t="str">
        <f>IF('11. Assets'!G43="","", '11. Assets'!G43)</f>
        <v/>
      </c>
    </row>
    <row r="539" spans="1:2">
      <c r="A539" t="s">
        <v>4704</v>
      </c>
      <c r="B539" s="246" t="str">
        <f>IF('11. Assets'!B44="","", '11. Assets'!B44)</f>
        <v/>
      </c>
    </row>
    <row r="540" spans="1:2">
      <c r="A540" t="s">
        <v>4705</v>
      </c>
      <c r="B540" s="246" t="str">
        <f>IF('11. Assets'!C44="","", '11. Assets'!C44)</f>
        <v/>
      </c>
    </row>
    <row r="541" spans="1:2">
      <c r="A541" t="s">
        <v>4706</v>
      </c>
      <c r="B541" s="246" t="str">
        <f>IF('11. Assets'!D44="","", '11. Assets'!D44)</f>
        <v/>
      </c>
    </row>
    <row r="542" spans="1:2">
      <c r="A542" t="s">
        <v>4707</v>
      </c>
      <c r="B542" s="246">
        <f>IF('11. Assets'!E44="","", '11. Assets'!E44)</f>
        <v>0</v>
      </c>
    </row>
    <row r="543" spans="1:2">
      <c r="A543" t="s">
        <v>4708</v>
      </c>
      <c r="B543" s="246" t="str">
        <f>IF('11. Assets'!F44="","", '11. Assets'!F44)</f>
        <v/>
      </c>
    </row>
    <row r="544" spans="1:2">
      <c r="A544" t="s">
        <v>4709</v>
      </c>
      <c r="B544" s="246" t="str">
        <f>IF('11. Assets'!G44="","", '11. Assets'!G44)</f>
        <v/>
      </c>
    </row>
    <row r="545" spans="1:2">
      <c r="A545" t="s">
        <v>4710</v>
      </c>
      <c r="B545" s="246">
        <f>IF('11. Assets'!B45="","", '11. Assets'!B45)</f>
        <v>0</v>
      </c>
    </row>
    <row r="546" spans="1:2">
      <c r="A546" t="s">
        <v>4711</v>
      </c>
      <c r="B546" s="246">
        <f>IF('11. Assets'!C45="","", '11. Assets'!C45)</f>
        <v>0</v>
      </c>
    </row>
    <row r="547" spans="1:2">
      <c r="A547" t="s">
        <v>4712</v>
      </c>
      <c r="B547" s="246">
        <f>IF('11. Assets'!D45="","", '11. Assets'!D45)</f>
        <v>0</v>
      </c>
    </row>
    <row r="548" spans="1:2">
      <c r="A548" t="s">
        <v>4713</v>
      </c>
      <c r="B548" s="246">
        <f>IF('11. Assets'!E45="","", '11. Assets'!E45)</f>
        <v>0</v>
      </c>
    </row>
    <row r="549" spans="1:2">
      <c r="A549" t="s">
        <v>4714</v>
      </c>
      <c r="B549" s="246">
        <f>IF('11. Assets'!F45="","", '11. Assets'!F45)</f>
        <v>0</v>
      </c>
    </row>
    <row r="550" spans="1:2">
      <c r="A550" t="s">
        <v>4715</v>
      </c>
      <c r="B550" s="246" t="str">
        <f>IF('11. Assets'!G45="","", '11. Assets'!G45)</f>
        <v/>
      </c>
    </row>
    <row r="551" spans="1:2">
      <c r="A551" t="s">
        <v>4716</v>
      </c>
      <c r="B551" s="246" t="str">
        <f>IF('11. Assets'!B47="","", '11. Assets'!B47)</f>
        <v/>
      </c>
    </row>
    <row r="552" spans="1:2">
      <c r="A552" t="s">
        <v>4717</v>
      </c>
      <c r="B552" s="246" t="str">
        <f>IF('11. Assets'!C47="","", '11. Assets'!C47)</f>
        <v/>
      </c>
    </row>
    <row r="553" spans="1:2">
      <c r="A553" t="s">
        <v>4718</v>
      </c>
      <c r="B553" s="246" t="str">
        <f>IF('11. Assets'!D47="","", '11. Assets'!D47)</f>
        <v/>
      </c>
    </row>
    <row r="554" spans="1:2">
      <c r="A554" t="s">
        <v>4719</v>
      </c>
      <c r="B554" s="246">
        <f>IF('11. Assets'!E47="","", '11. Assets'!E47)</f>
        <v>0</v>
      </c>
    </row>
    <row r="555" spans="1:2">
      <c r="A555" t="s">
        <v>4720</v>
      </c>
      <c r="B555" s="246" t="str">
        <f>IF('11. Assets'!F47="","", '11. Assets'!F47)</f>
        <v/>
      </c>
    </row>
    <row r="556" spans="1:2">
      <c r="A556" t="s">
        <v>4721</v>
      </c>
      <c r="B556" s="246" t="str">
        <f>IF('11. Assets'!G47="","", '11. Assets'!G47)</f>
        <v/>
      </c>
    </row>
    <row r="557" spans="1:2">
      <c r="A557" t="s">
        <v>4722</v>
      </c>
      <c r="B557" s="246" t="str">
        <f>IF('11. Assets'!B49="","", '11. Assets'!B49)</f>
        <v/>
      </c>
    </row>
    <row r="558" spans="1:2">
      <c r="A558" t="s">
        <v>4723</v>
      </c>
      <c r="B558" s="246" t="str">
        <f>IF('11. Assets'!C49="","", '11. Assets'!C49)</f>
        <v/>
      </c>
    </row>
    <row r="559" spans="1:2">
      <c r="A559" t="s">
        <v>4724</v>
      </c>
      <c r="B559" s="246" t="str">
        <f>IF('11. Assets'!D49="","", '11. Assets'!D49)</f>
        <v/>
      </c>
    </row>
    <row r="560" spans="1:2">
      <c r="A560" t="s">
        <v>4725</v>
      </c>
      <c r="B560" s="246">
        <f>IF('11. Assets'!E49="","", '11. Assets'!E49)</f>
        <v>0</v>
      </c>
    </row>
    <row r="561" spans="1:2">
      <c r="A561" t="s">
        <v>4726</v>
      </c>
      <c r="B561" s="246" t="str">
        <f>IF('11. Assets'!F49="","", '11. Assets'!F49)</f>
        <v/>
      </c>
    </row>
    <row r="562" spans="1:2">
      <c r="A562" t="s">
        <v>4727</v>
      </c>
      <c r="B562" s="246" t="str">
        <f>IF('11. Assets'!G49="","", '11. Assets'!G49)</f>
        <v/>
      </c>
    </row>
    <row r="563" spans="1:2">
      <c r="A563" t="s">
        <v>4728</v>
      </c>
      <c r="B563" s="246">
        <f>IF('11. Assets'!B51="","", '11. Assets'!B51)</f>
        <v>0</v>
      </c>
    </row>
    <row r="564" spans="1:2">
      <c r="A564" t="s">
        <v>4729</v>
      </c>
      <c r="B564" s="246">
        <f>IF('11. Assets'!C51="","", '11. Assets'!C51)</f>
        <v>0</v>
      </c>
    </row>
    <row r="565" spans="1:2">
      <c r="A565" t="s">
        <v>4730</v>
      </c>
      <c r="B565" s="246">
        <f>IF('11. Assets'!D51="","", '11. Assets'!D51)</f>
        <v>0</v>
      </c>
    </row>
    <row r="566" spans="1:2">
      <c r="A566" t="s">
        <v>4731</v>
      </c>
      <c r="B566" s="246">
        <f>IF('11. Assets'!E51="","", '11. Assets'!E51)</f>
        <v>0</v>
      </c>
    </row>
    <row r="567" spans="1:2">
      <c r="A567" t="s">
        <v>4732</v>
      </c>
      <c r="B567" s="246">
        <f>IF('11. Assets'!F51="","", '11. Assets'!F51)</f>
        <v>0</v>
      </c>
    </row>
    <row r="568" spans="1:2">
      <c r="A568" t="s">
        <v>4733</v>
      </c>
      <c r="B568" s="246" t="str">
        <f>IF('11. Assets'!G51="","", '11. Assets'!G51)</f>
        <v/>
      </c>
    </row>
    <row r="569" spans="1:2">
      <c r="A569" t="s">
        <v>1086</v>
      </c>
      <c r="B569" s="246" t="str">
        <f>IF('12. Liabilities'!B6="","", '12. Liabilities'!B6)</f>
        <v/>
      </c>
    </row>
    <row r="570" spans="1:2">
      <c r="A570" t="s">
        <v>1087</v>
      </c>
      <c r="B570" s="246" t="str">
        <f>IF('12. Liabilities'!C6="","", '12. Liabilities'!C6)</f>
        <v/>
      </c>
    </row>
    <row r="571" spans="1:2">
      <c r="A571" t="s">
        <v>1088</v>
      </c>
      <c r="B571" s="246" t="str">
        <f>IF('12. Liabilities'!D6="","", '12. Liabilities'!D6)</f>
        <v/>
      </c>
    </row>
    <row r="572" spans="1:2">
      <c r="A572" t="s">
        <v>1089</v>
      </c>
      <c r="B572" s="246">
        <f>IF('12. Liabilities'!E6="","", '12. Liabilities'!E6)</f>
        <v>0</v>
      </c>
    </row>
    <row r="573" spans="1:2">
      <c r="A573" t="s">
        <v>1090</v>
      </c>
      <c r="B573" s="172" t="str">
        <f>IF('12. Liabilities'!F6="","", '12. Liabilities'!F6)</f>
        <v/>
      </c>
    </row>
    <row r="574" spans="1:2">
      <c r="A574" t="s">
        <v>1091</v>
      </c>
      <c r="B574" s="246" t="str">
        <f>IF('12. Liabilities'!G6="","", '12. Liabilities'!G6)</f>
        <v/>
      </c>
    </row>
    <row r="575" spans="1:2">
      <c r="A575" t="s">
        <v>1092</v>
      </c>
      <c r="B575" s="246" t="str">
        <f>IF('12. Liabilities'!B12="","", '12. Liabilities'!B12)</f>
        <v/>
      </c>
    </row>
    <row r="576" spans="1:2">
      <c r="A576" t="s">
        <v>1093</v>
      </c>
      <c r="B576" s="246" t="str">
        <f>IF('12. Liabilities'!C12="","", '12. Liabilities'!C12)</f>
        <v/>
      </c>
    </row>
    <row r="577" spans="1:2">
      <c r="A577" t="s">
        <v>1094</v>
      </c>
      <c r="B577" s="246" t="str">
        <f>IF('12. Liabilities'!D12="","", '12. Liabilities'!D12)</f>
        <v/>
      </c>
    </row>
    <row r="578" spans="1:2">
      <c r="A578" t="s">
        <v>1095</v>
      </c>
      <c r="B578" s="246">
        <f>IF('12. Liabilities'!E12="","", '12. Liabilities'!E12)</f>
        <v>0</v>
      </c>
    </row>
    <row r="579" spans="1:2">
      <c r="A579" t="s">
        <v>1097</v>
      </c>
      <c r="B579" s="246" t="str">
        <f>IF('12. Liabilities'!F12="","", '12. Liabilities'!F12)</f>
        <v/>
      </c>
    </row>
    <row r="580" spans="1:2">
      <c r="A580" t="s">
        <v>1096</v>
      </c>
      <c r="B580" s="246" t="str">
        <f>IF('12. Liabilities'!G12="","", '12. Liabilities'!G12)</f>
        <v/>
      </c>
    </row>
    <row r="581" spans="1:2">
      <c r="A581" t="s">
        <v>1098</v>
      </c>
      <c r="B581" s="246" t="str">
        <f>IF('12. Liabilities'!B13="","", '12. Liabilities'!B13)</f>
        <v/>
      </c>
    </row>
    <row r="582" spans="1:2">
      <c r="A582" t="s">
        <v>1099</v>
      </c>
      <c r="B582" s="246" t="str">
        <f>IF('12. Liabilities'!C13="","", '12. Liabilities'!C13)</f>
        <v/>
      </c>
    </row>
    <row r="583" spans="1:2">
      <c r="A583" t="s">
        <v>1100</v>
      </c>
      <c r="B583" s="246" t="str">
        <f>IF('12. Liabilities'!D13="","", '12. Liabilities'!D13)</f>
        <v/>
      </c>
    </row>
    <row r="584" spans="1:2">
      <c r="A584" t="s">
        <v>1101</v>
      </c>
      <c r="B584" s="246">
        <f>IF('12. Liabilities'!E13="","", '12. Liabilities'!E13)</f>
        <v>0</v>
      </c>
    </row>
    <row r="585" spans="1:2">
      <c r="A585" t="s">
        <v>1102</v>
      </c>
      <c r="B585" s="246" t="str">
        <f>IF('12. Liabilities'!F13="","", '12. Liabilities'!F13)</f>
        <v/>
      </c>
    </row>
    <row r="586" spans="1:2">
      <c r="A586" t="s">
        <v>1103</v>
      </c>
      <c r="B586" s="246" t="str">
        <f>IF('12. Liabilities'!G13="","", '12. Liabilities'!G13)</f>
        <v/>
      </c>
    </row>
    <row r="587" spans="1:2">
      <c r="A587" t="s">
        <v>1104</v>
      </c>
      <c r="B587" s="246" t="str">
        <f>IF('12. Liabilities'!B16="","", '12. Liabilities'!B16)</f>
        <v/>
      </c>
    </row>
    <row r="588" spans="1:2">
      <c r="A588" t="s">
        <v>1105</v>
      </c>
      <c r="B588" s="246" t="str">
        <f>IF('12. Liabilities'!C16="","", '12. Liabilities'!C16)</f>
        <v/>
      </c>
    </row>
    <row r="589" spans="1:2">
      <c r="A589" t="s">
        <v>1106</v>
      </c>
      <c r="B589" s="246" t="str">
        <f>IF('12. Liabilities'!D16="","", '12. Liabilities'!D16)</f>
        <v/>
      </c>
    </row>
    <row r="590" spans="1:2">
      <c r="A590" t="s">
        <v>1107</v>
      </c>
      <c r="B590" s="246">
        <f>IF('12. Liabilities'!E16="","", '12. Liabilities'!E16)</f>
        <v>0</v>
      </c>
    </row>
    <row r="591" spans="1:2">
      <c r="A591" t="s">
        <v>1108</v>
      </c>
      <c r="B591" s="246" t="str">
        <f>IF('12. Liabilities'!F16="","", '12. Liabilities'!F16)</f>
        <v/>
      </c>
    </row>
    <row r="592" spans="1:2">
      <c r="A592" t="s">
        <v>1109</v>
      </c>
      <c r="B592" s="246" t="str">
        <f>IF('12. Liabilities'!G16="","", '12. Liabilities'!G16)</f>
        <v/>
      </c>
    </row>
    <row r="593" spans="1:2">
      <c r="A593" t="s">
        <v>1110</v>
      </c>
      <c r="B593" s="246" t="str">
        <f>IF('12. Liabilities'!B17="","", '12. Liabilities'!B17)</f>
        <v/>
      </c>
    </row>
    <row r="594" spans="1:2">
      <c r="A594" t="s">
        <v>1111</v>
      </c>
      <c r="B594" s="246" t="str">
        <f>IF('12. Liabilities'!C17="","", '12. Liabilities'!C17)</f>
        <v/>
      </c>
    </row>
    <row r="595" spans="1:2">
      <c r="A595" t="s">
        <v>1112</v>
      </c>
      <c r="B595" s="246" t="str">
        <f>IF('12. Liabilities'!D17="","", '12. Liabilities'!D17)</f>
        <v/>
      </c>
    </row>
    <row r="596" spans="1:2">
      <c r="A596" t="s">
        <v>1113</v>
      </c>
      <c r="B596" s="246">
        <f>IF('12. Liabilities'!E17="","", '12. Liabilities'!E17)</f>
        <v>0</v>
      </c>
    </row>
    <row r="597" spans="1:2">
      <c r="A597" t="s">
        <v>1114</v>
      </c>
      <c r="B597" s="246" t="str">
        <f>IF('12. Liabilities'!F17="","", '12. Liabilities'!F17)</f>
        <v/>
      </c>
    </row>
    <row r="598" spans="1:2">
      <c r="A598" t="s">
        <v>1115</v>
      </c>
      <c r="B598" s="246" t="str">
        <f>IF('12. Liabilities'!G17="","", '12. Liabilities'!G17)</f>
        <v/>
      </c>
    </row>
    <row r="599" spans="1:2">
      <c r="A599" t="s">
        <v>1116</v>
      </c>
      <c r="B599" s="246">
        <f>IF('12. Liabilities'!B18="","", '12. Liabilities'!B18)</f>
        <v>0</v>
      </c>
    </row>
    <row r="600" spans="1:2">
      <c r="A600" t="s">
        <v>1117</v>
      </c>
      <c r="B600" s="246">
        <f>IF('12. Liabilities'!C18="","", '12. Liabilities'!C18)</f>
        <v>0</v>
      </c>
    </row>
    <row r="601" spans="1:2">
      <c r="A601" t="s">
        <v>1118</v>
      </c>
      <c r="B601" s="246">
        <f>IF('12. Liabilities'!D18="","", '12. Liabilities'!D18)</f>
        <v>0</v>
      </c>
    </row>
    <row r="602" spans="1:2">
      <c r="A602" t="s">
        <v>1119</v>
      </c>
      <c r="B602" s="246">
        <f>IF('12. Liabilities'!E18="","", '12. Liabilities'!E18)</f>
        <v>0</v>
      </c>
    </row>
    <row r="603" spans="1:2">
      <c r="A603" t="s">
        <v>1120</v>
      </c>
      <c r="B603" s="246">
        <f>IF('12. Liabilities'!F18="","", '12. Liabilities'!F18)</f>
        <v>0</v>
      </c>
    </row>
    <row r="604" spans="1:2">
      <c r="A604" t="s">
        <v>1121</v>
      </c>
      <c r="B604" s="246" t="str">
        <f>IF('12. Liabilities'!G18="","", '12. Liabilities'!G18)</f>
        <v/>
      </c>
    </row>
    <row r="605" spans="1:2">
      <c r="A605" t="s">
        <v>1122</v>
      </c>
      <c r="B605" s="246" t="str">
        <f>IF('12. Liabilities'!B20="","", '12. Liabilities'!B20)</f>
        <v/>
      </c>
    </row>
    <row r="606" spans="1:2">
      <c r="A606" t="s">
        <v>1123</v>
      </c>
      <c r="B606" s="246" t="str">
        <f>IF('12. Liabilities'!C20="","", '12. Liabilities'!C20)</f>
        <v/>
      </c>
    </row>
    <row r="607" spans="1:2">
      <c r="A607" t="s">
        <v>1124</v>
      </c>
      <c r="B607" s="246" t="str">
        <f>IF('12. Liabilities'!D20="","", '12. Liabilities'!D20)</f>
        <v/>
      </c>
    </row>
    <row r="608" spans="1:2">
      <c r="A608" t="s">
        <v>1125</v>
      </c>
      <c r="B608" s="246">
        <f>IF('12. Liabilities'!E20="","", '12. Liabilities'!E20)</f>
        <v>0</v>
      </c>
    </row>
    <row r="609" spans="1:2">
      <c r="A609" t="s">
        <v>1126</v>
      </c>
      <c r="B609" s="246" t="str">
        <f>IF('12. Liabilities'!F20="","", '12. Liabilities'!F20)</f>
        <v/>
      </c>
    </row>
    <row r="610" spans="1:2">
      <c r="A610" t="s">
        <v>1127</v>
      </c>
      <c r="B610" s="246" t="str">
        <f>IF('12. Liabilities'!G20="","", '12. Liabilities'!G20)</f>
        <v/>
      </c>
    </row>
    <row r="611" spans="1:2">
      <c r="A611" t="s">
        <v>4734</v>
      </c>
      <c r="B611" s="246" t="str">
        <f>IF('12. Liabilities'!B22="","", '12. Liabilities'!B22)</f>
        <v/>
      </c>
    </row>
    <row r="612" spans="1:2">
      <c r="A612" t="s">
        <v>4735</v>
      </c>
      <c r="B612" s="246" t="str">
        <f>IF('12. Liabilities'!C22="","", '12. Liabilities'!C22)</f>
        <v/>
      </c>
    </row>
    <row r="613" spans="1:2">
      <c r="A613" t="s">
        <v>4736</v>
      </c>
      <c r="B613" s="246" t="str">
        <f>IF('12. Liabilities'!D22="","", '12. Liabilities'!D22)</f>
        <v/>
      </c>
    </row>
    <row r="614" spans="1:2">
      <c r="A614" t="s">
        <v>4737</v>
      </c>
      <c r="B614" s="246">
        <f>IF('12. Liabilities'!E22="","", '12. Liabilities'!E22)</f>
        <v>0</v>
      </c>
    </row>
    <row r="615" spans="1:2">
      <c r="A615" t="s">
        <v>4738</v>
      </c>
      <c r="B615" s="246" t="str">
        <f>IF('12. Liabilities'!F22="","", '12. Liabilities'!F22)</f>
        <v/>
      </c>
    </row>
    <row r="616" spans="1:2">
      <c r="A616" t="s">
        <v>4739</v>
      </c>
      <c r="B616" s="246" t="str">
        <f>IF('12. Liabilities'!G22="","", '12. Liabilities'!G22)</f>
        <v/>
      </c>
    </row>
    <row r="617" spans="1:2">
      <c r="A617" t="s">
        <v>4740</v>
      </c>
      <c r="B617" s="246">
        <f>IF('12. Liabilities'!B24="","", '12. Liabilities'!B24)</f>
        <v>0</v>
      </c>
    </row>
    <row r="618" spans="1:2">
      <c r="A618" t="s">
        <v>4741</v>
      </c>
      <c r="B618" s="246">
        <f>IF('12. Liabilities'!C24="","", '12. Liabilities'!C24)</f>
        <v>0</v>
      </c>
    </row>
    <row r="619" spans="1:2">
      <c r="A619" t="s">
        <v>4742</v>
      </c>
      <c r="B619" s="246">
        <f>IF('12. Liabilities'!D24="","", '12. Liabilities'!D24)</f>
        <v>0</v>
      </c>
    </row>
    <row r="620" spans="1:2">
      <c r="A620" t="s">
        <v>4743</v>
      </c>
      <c r="B620" s="246">
        <f>IF('12. Liabilities'!E24="","", '12. Liabilities'!E24)</f>
        <v>0</v>
      </c>
    </row>
    <row r="621" spans="1:2">
      <c r="A621" t="s">
        <v>4744</v>
      </c>
      <c r="B621" s="246">
        <f>IF('12. Liabilities'!F24="","", '12. Liabilities'!F24)</f>
        <v>0</v>
      </c>
    </row>
    <row r="622" spans="1:2">
      <c r="A622" t="s">
        <v>4745</v>
      </c>
      <c r="B622" s="246" t="str">
        <f>IF('12. Liabilities'!G24="","", '12. Liabilities'!G24)</f>
        <v/>
      </c>
    </row>
    <row r="623" spans="1:2">
      <c r="A623" t="s">
        <v>1128</v>
      </c>
      <c r="B623" s="246" t="str">
        <f>IF('13. Derivatives balances'!B6="","", '13. Derivatives balances'!B6)</f>
        <v/>
      </c>
    </row>
    <row r="624" spans="1:2">
      <c r="A624" t="s">
        <v>1129</v>
      </c>
      <c r="B624" s="246" t="str">
        <f>IF('13. Derivatives balances'!C6="","", '13. Derivatives balances'!C6)</f>
        <v/>
      </c>
    </row>
    <row r="625" spans="1:2">
      <c r="A625" t="s">
        <v>1130</v>
      </c>
      <c r="B625" s="246" t="str">
        <f>IF('13. Derivatives balances'!D6="","", '13. Derivatives balances'!D6)</f>
        <v/>
      </c>
    </row>
    <row r="626" spans="1:2">
      <c r="A626" t="s">
        <v>1131</v>
      </c>
      <c r="B626" s="246">
        <f>IF('13. Derivatives balances'!E6="","", '13. Derivatives balances'!E6)</f>
        <v>0</v>
      </c>
    </row>
    <row r="627" spans="1:2">
      <c r="A627" t="s">
        <v>1132</v>
      </c>
      <c r="B627" s="246" t="str">
        <f>IF('13. Derivatives balances'!F6="","", '13. Derivatives balances'!F6)</f>
        <v/>
      </c>
    </row>
    <row r="628" spans="1:2">
      <c r="A628" t="s">
        <v>1133</v>
      </c>
      <c r="B628" s="246" t="str">
        <f>IF('13. Derivatives balances'!G6="","", '13. Derivatives balances'!G6)</f>
        <v/>
      </c>
    </row>
    <row r="629" spans="1:2">
      <c r="A629" t="s">
        <v>1134</v>
      </c>
      <c r="B629" s="246" t="str">
        <f>IF('13. Derivatives balances'!B7="","", '13. Derivatives balances'!B7)</f>
        <v/>
      </c>
    </row>
    <row r="630" spans="1:2">
      <c r="A630" t="s">
        <v>1135</v>
      </c>
      <c r="B630" s="246" t="str">
        <f>IF('13. Derivatives balances'!C7="","", '13. Derivatives balances'!C7)</f>
        <v/>
      </c>
    </row>
    <row r="631" spans="1:2">
      <c r="A631" t="s">
        <v>1136</v>
      </c>
      <c r="B631" s="246" t="str">
        <f>IF('13. Derivatives balances'!D7="","", '13. Derivatives balances'!D7)</f>
        <v/>
      </c>
    </row>
    <row r="632" spans="1:2">
      <c r="A632" t="s">
        <v>1137</v>
      </c>
      <c r="B632" s="246">
        <f>IF('13. Derivatives balances'!E7="","", '13. Derivatives balances'!E7)</f>
        <v>0</v>
      </c>
    </row>
    <row r="633" spans="1:2">
      <c r="A633" t="s">
        <v>1138</v>
      </c>
      <c r="B633" s="246" t="str">
        <f>IF('13. Derivatives balances'!F7="","", '13. Derivatives balances'!F7)</f>
        <v/>
      </c>
    </row>
    <row r="634" spans="1:2">
      <c r="A634" t="s">
        <v>1139</v>
      </c>
      <c r="B634" s="246" t="str">
        <f>IF('13. Derivatives balances'!G7="","", '13. Derivatives balances'!G7)</f>
        <v/>
      </c>
    </row>
    <row r="635" spans="1:2">
      <c r="A635" t="s">
        <v>1140</v>
      </c>
      <c r="B635" s="246" t="str">
        <f>IF('13. Derivatives balances'!B8="","", '13. Derivatives balances'!B8)</f>
        <v/>
      </c>
    </row>
    <row r="636" spans="1:2">
      <c r="A636" t="s">
        <v>1141</v>
      </c>
      <c r="B636" s="246" t="str">
        <f>IF('13. Derivatives balances'!C8="","", '13. Derivatives balances'!C8)</f>
        <v/>
      </c>
    </row>
    <row r="637" spans="1:2">
      <c r="A637" t="s">
        <v>1142</v>
      </c>
      <c r="B637" s="246" t="str">
        <f>IF('13. Derivatives balances'!D8="","", '13. Derivatives balances'!D8)</f>
        <v/>
      </c>
    </row>
    <row r="638" spans="1:2">
      <c r="A638" t="s">
        <v>1143</v>
      </c>
      <c r="B638" s="246">
        <f>IF('13. Derivatives balances'!E8="","", '13. Derivatives balances'!E8)</f>
        <v>0</v>
      </c>
    </row>
    <row r="639" spans="1:2">
      <c r="A639" t="s">
        <v>1144</v>
      </c>
      <c r="B639" s="246" t="str">
        <f>IF('13. Derivatives balances'!F8="","", '13. Derivatives balances'!F8)</f>
        <v/>
      </c>
    </row>
    <row r="640" spans="1:2">
      <c r="A640" t="s">
        <v>1145</v>
      </c>
      <c r="B640" s="246" t="str">
        <f>IF('13. Derivatives balances'!G8="","", '13. Derivatives balances'!G8)</f>
        <v/>
      </c>
    </row>
    <row r="641" spans="1:2">
      <c r="A641" t="s">
        <v>1146</v>
      </c>
      <c r="B641" s="246" t="str">
        <f>IF('13. Derivatives balances'!B9="","", '13. Derivatives balances'!B9)</f>
        <v/>
      </c>
    </row>
    <row r="642" spans="1:2">
      <c r="A642" t="s">
        <v>1147</v>
      </c>
      <c r="B642" s="246" t="str">
        <f>IF('13. Derivatives balances'!C9="","", '13. Derivatives balances'!C9)</f>
        <v/>
      </c>
    </row>
    <row r="643" spans="1:2">
      <c r="A643" t="s">
        <v>1148</v>
      </c>
      <c r="B643" s="246" t="str">
        <f>IF('13. Derivatives balances'!D9="","", '13. Derivatives balances'!D9)</f>
        <v/>
      </c>
    </row>
    <row r="644" spans="1:2">
      <c r="A644" t="s">
        <v>1149</v>
      </c>
      <c r="B644" s="246">
        <f>IF('13. Derivatives balances'!E9="","", '13. Derivatives balances'!E9)</f>
        <v>0</v>
      </c>
    </row>
    <row r="645" spans="1:2">
      <c r="A645" t="s">
        <v>1150</v>
      </c>
      <c r="B645" s="246" t="str">
        <f>IF('13. Derivatives balances'!F9="","", '13. Derivatives balances'!F9)</f>
        <v/>
      </c>
    </row>
    <row r="646" spans="1:2">
      <c r="A646" t="s">
        <v>1151</v>
      </c>
      <c r="B646" s="246" t="str">
        <f>IF('13. Derivatives balances'!G9="","", '13. Derivatives balances'!G9)</f>
        <v/>
      </c>
    </row>
    <row r="647" spans="1:2">
      <c r="A647" t="s">
        <v>1152</v>
      </c>
      <c r="B647" s="246" t="str">
        <f>IF('13. Derivatives balances'!B10="","", '13. Derivatives balances'!B10)</f>
        <v/>
      </c>
    </row>
    <row r="648" spans="1:2">
      <c r="A648" t="s">
        <v>1153</v>
      </c>
      <c r="B648" s="246" t="str">
        <f>IF('13. Derivatives balances'!C10="","", '13. Derivatives balances'!C10)</f>
        <v/>
      </c>
    </row>
    <row r="649" spans="1:2">
      <c r="A649" t="s">
        <v>1154</v>
      </c>
      <c r="B649" s="246" t="str">
        <f>IF('13. Derivatives balances'!D10="","", '13. Derivatives balances'!D10)</f>
        <v/>
      </c>
    </row>
    <row r="650" spans="1:2">
      <c r="A650" t="s">
        <v>1155</v>
      </c>
      <c r="B650" s="246">
        <f>IF('13. Derivatives balances'!E10="","", '13. Derivatives balances'!E10)</f>
        <v>0</v>
      </c>
    </row>
    <row r="651" spans="1:2">
      <c r="A651" t="s">
        <v>1156</v>
      </c>
      <c r="B651" s="246" t="str">
        <f>IF('13. Derivatives balances'!F10="","", '13. Derivatives balances'!F10)</f>
        <v/>
      </c>
    </row>
    <row r="652" spans="1:2">
      <c r="A652" t="s">
        <v>1157</v>
      </c>
      <c r="B652" s="246" t="str">
        <f>IF('13. Derivatives balances'!G10="","", '13. Derivatives balances'!G10)</f>
        <v/>
      </c>
    </row>
    <row r="653" spans="1:2">
      <c r="A653" t="s">
        <v>1158</v>
      </c>
      <c r="B653" s="246">
        <f>IF('13. Derivatives balances'!B11="","", '13. Derivatives balances'!B11)</f>
        <v>0</v>
      </c>
    </row>
    <row r="654" spans="1:2">
      <c r="A654" t="s">
        <v>1159</v>
      </c>
      <c r="B654" s="246">
        <f>IF('13. Derivatives balances'!C11="","", '13. Derivatives balances'!C11)</f>
        <v>0</v>
      </c>
    </row>
    <row r="655" spans="1:2">
      <c r="A655" t="s">
        <v>1160</v>
      </c>
      <c r="B655" s="246">
        <f>IF('13. Derivatives balances'!D11="","", '13. Derivatives balances'!D11)</f>
        <v>0</v>
      </c>
    </row>
    <row r="656" spans="1:2">
      <c r="A656" t="s">
        <v>1161</v>
      </c>
      <c r="B656" s="246">
        <f>IF('13. Derivatives balances'!E11="","", '13. Derivatives balances'!E11)</f>
        <v>0</v>
      </c>
    </row>
    <row r="657" spans="1:2">
      <c r="A657" t="s">
        <v>1162</v>
      </c>
      <c r="B657" s="246">
        <f>IF('13. Derivatives balances'!F11="","", '13. Derivatives balances'!F11)</f>
        <v>0</v>
      </c>
    </row>
    <row r="658" spans="1:2">
      <c r="A658" t="s">
        <v>1163</v>
      </c>
      <c r="B658" s="246" t="str">
        <f>IF('13. Derivatives balances'!G11="","", '13. Derivatives balances'!G11)</f>
        <v/>
      </c>
    </row>
    <row r="659" spans="1:2">
      <c r="A659" t="s">
        <v>1164</v>
      </c>
      <c r="B659" s="246" t="str">
        <f>IF('13. Derivatives balances'!B13="","", '13. Derivatives balances'!B13)</f>
        <v/>
      </c>
    </row>
    <row r="660" spans="1:2">
      <c r="A660" t="s">
        <v>1165</v>
      </c>
      <c r="B660" s="246" t="str">
        <f>IF('13. Derivatives balances'!C13="","", '13. Derivatives balances'!C13)</f>
        <v/>
      </c>
    </row>
    <row r="661" spans="1:2">
      <c r="A661" t="s">
        <v>1166</v>
      </c>
      <c r="B661" s="246" t="str">
        <f>IF('13. Derivatives balances'!D13="","", '13. Derivatives balances'!D13)</f>
        <v/>
      </c>
    </row>
    <row r="662" spans="1:2">
      <c r="A662" t="s">
        <v>1167</v>
      </c>
      <c r="B662" s="246">
        <f>IF('13. Derivatives balances'!E13="","", '13. Derivatives balances'!E13)</f>
        <v>0</v>
      </c>
    </row>
    <row r="663" spans="1:2">
      <c r="A663" t="s">
        <v>1168</v>
      </c>
      <c r="B663" s="246" t="str">
        <f>IF('13. Derivatives balances'!F13="","", '13. Derivatives balances'!F13)</f>
        <v/>
      </c>
    </row>
    <row r="664" spans="1:2">
      <c r="A664" t="s">
        <v>1169</v>
      </c>
      <c r="B664" s="246" t="str">
        <f>IF('13. Derivatives balances'!G13="","", '13. Derivatives balances'!G13)</f>
        <v/>
      </c>
    </row>
    <row r="665" spans="1:2">
      <c r="A665" t="s">
        <v>1170</v>
      </c>
      <c r="B665" s="246" t="str">
        <f>IF('13. Derivatives balances'!B14="","", '13. Derivatives balances'!B14)</f>
        <v/>
      </c>
    </row>
    <row r="666" spans="1:2">
      <c r="A666" t="s">
        <v>1171</v>
      </c>
      <c r="B666" s="246" t="str">
        <f>IF('13. Derivatives balances'!C14="","", '13. Derivatives balances'!C14)</f>
        <v/>
      </c>
    </row>
    <row r="667" spans="1:2">
      <c r="A667" t="s">
        <v>1172</v>
      </c>
      <c r="B667" s="246" t="str">
        <f>IF('13. Derivatives balances'!D14="","", '13. Derivatives balances'!D14)</f>
        <v/>
      </c>
    </row>
    <row r="668" spans="1:2">
      <c r="A668" t="s">
        <v>1173</v>
      </c>
      <c r="B668" s="246">
        <f>IF('13. Derivatives balances'!E14="","", '13. Derivatives balances'!E14)</f>
        <v>0</v>
      </c>
    </row>
    <row r="669" spans="1:2">
      <c r="A669" t="s">
        <v>1174</v>
      </c>
      <c r="B669" s="246" t="str">
        <f>IF('13. Derivatives balances'!F14="","", '13. Derivatives balances'!F14)</f>
        <v/>
      </c>
    </row>
    <row r="670" spans="1:2">
      <c r="A670" t="s">
        <v>1175</v>
      </c>
      <c r="B670" s="246" t="str">
        <f>IF('13. Derivatives balances'!G14="","", '13. Derivatives balances'!G14)</f>
        <v/>
      </c>
    </row>
    <row r="671" spans="1:2">
      <c r="A671" t="s">
        <v>1176</v>
      </c>
      <c r="B671" s="246" t="str">
        <f>IF('13. Derivatives balances'!B15="","", '13. Derivatives balances'!B15)</f>
        <v/>
      </c>
    </row>
    <row r="672" spans="1:2">
      <c r="A672" t="s">
        <v>1177</v>
      </c>
      <c r="B672" s="246" t="str">
        <f>IF('13. Derivatives balances'!C15="","", '13. Derivatives balances'!C15)</f>
        <v/>
      </c>
    </row>
    <row r="673" spans="1:2">
      <c r="A673" t="s">
        <v>1178</v>
      </c>
      <c r="B673" s="246" t="str">
        <f>IF('13. Derivatives balances'!D15="","", '13. Derivatives balances'!D15)</f>
        <v/>
      </c>
    </row>
    <row r="674" spans="1:2">
      <c r="A674" t="s">
        <v>1179</v>
      </c>
      <c r="B674" s="246">
        <f>IF('13. Derivatives balances'!E15="","", '13. Derivatives balances'!E15)</f>
        <v>0</v>
      </c>
    </row>
    <row r="675" spans="1:2">
      <c r="A675" t="s">
        <v>1180</v>
      </c>
      <c r="B675" s="246" t="str">
        <f>IF('13. Derivatives balances'!F15="","", '13. Derivatives balances'!F15)</f>
        <v/>
      </c>
    </row>
    <row r="676" spans="1:2">
      <c r="A676" t="s">
        <v>1181</v>
      </c>
      <c r="B676" s="246" t="str">
        <f>IF('13. Derivatives balances'!G15="","", '13. Derivatives balances'!G15)</f>
        <v/>
      </c>
    </row>
    <row r="677" spans="1:2">
      <c r="A677" t="s">
        <v>1182</v>
      </c>
      <c r="B677" s="246" t="str">
        <f>IF('13. Derivatives balances'!B16="","", '13. Derivatives balances'!B16)</f>
        <v/>
      </c>
    </row>
    <row r="678" spans="1:2">
      <c r="A678" t="s">
        <v>1183</v>
      </c>
      <c r="B678" s="246" t="str">
        <f>IF('13. Derivatives balances'!C16="","", '13. Derivatives balances'!C16)</f>
        <v/>
      </c>
    </row>
    <row r="679" spans="1:2">
      <c r="A679" t="s">
        <v>1184</v>
      </c>
      <c r="B679" s="246" t="str">
        <f>IF('13. Derivatives balances'!D16="","", '13. Derivatives balances'!D16)</f>
        <v/>
      </c>
    </row>
    <row r="680" spans="1:2">
      <c r="A680" t="s">
        <v>1185</v>
      </c>
      <c r="B680" s="246">
        <f>IF('13. Derivatives balances'!E16="","", '13. Derivatives balances'!E16)</f>
        <v>0</v>
      </c>
    </row>
    <row r="681" spans="1:2">
      <c r="A681" t="s">
        <v>1186</v>
      </c>
      <c r="B681" s="246" t="str">
        <f>IF('13. Derivatives balances'!F16="","", '13. Derivatives balances'!F16)</f>
        <v/>
      </c>
    </row>
    <row r="682" spans="1:2">
      <c r="A682" t="s">
        <v>1187</v>
      </c>
      <c r="B682" s="246" t="str">
        <f>IF('13. Derivatives balances'!G16="","", '13. Derivatives balances'!G16)</f>
        <v/>
      </c>
    </row>
    <row r="683" spans="1:2">
      <c r="A683" t="s">
        <v>1188</v>
      </c>
      <c r="B683" s="246" t="str">
        <f>IF('13. Derivatives balances'!B17="","", '13. Derivatives balances'!B17)</f>
        <v/>
      </c>
    </row>
    <row r="684" spans="1:2">
      <c r="A684" t="s">
        <v>1189</v>
      </c>
      <c r="B684" s="246" t="str">
        <f>IF('13. Derivatives balances'!C17="","", '13. Derivatives balances'!C17)</f>
        <v/>
      </c>
    </row>
    <row r="685" spans="1:2">
      <c r="A685" t="s">
        <v>1190</v>
      </c>
      <c r="B685" s="246" t="str">
        <f>IF('13. Derivatives balances'!D17="","", '13. Derivatives balances'!D17)</f>
        <v/>
      </c>
    </row>
    <row r="686" spans="1:2">
      <c r="A686" t="s">
        <v>1191</v>
      </c>
      <c r="B686" s="246">
        <f>IF('13. Derivatives balances'!E17="","", '13. Derivatives balances'!E17)</f>
        <v>0</v>
      </c>
    </row>
    <row r="687" spans="1:2">
      <c r="A687" t="s">
        <v>1192</v>
      </c>
      <c r="B687" s="246" t="str">
        <f>IF('13. Derivatives balances'!F17="","", '13. Derivatives balances'!F17)</f>
        <v/>
      </c>
    </row>
    <row r="688" spans="1:2">
      <c r="A688" t="s">
        <v>1193</v>
      </c>
      <c r="B688" s="246" t="str">
        <f>IF('13. Derivatives balances'!G17="","", '13. Derivatives balances'!G17)</f>
        <v/>
      </c>
    </row>
    <row r="689" spans="1:2">
      <c r="A689" t="s">
        <v>1194</v>
      </c>
      <c r="B689" s="246">
        <f>IF('13. Derivatives balances'!B18="","", '13. Derivatives balances'!B18)</f>
        <v>0</v>
      </c>
    </row>
    <row r="690" spans="1:2">
      <c r="A690" t="s">
        <v>1195</v>
      </c>
      <c r="B690" s="246">
        <f>IF('13. Derivatives balances'!C18="","", '13. Derivatives balances'!C18)</f>
        <v>0</v>
      </c>
    </row>
    <row r="691" spans="1:2">
      <c r="A691" t="s">
        <v>1196</v>
      </c>
      <c r="B691" s="246">
        <f>IF('13. Derivatives balances'!D18="","", '13. Derivatives balances'!D18)</f>
        <v>0</v>
      </c>
    </row>
    <row r="692" spans="1:2">
      <c r="A692" t="s">
        <v>1197</v>
      </c>
      <c r="B692" s="246">
        <f>IF('13. Derivatives balances'!E18="","", '13. Derivatives balances'!E18)</f>
        <v>0</v>
      </c>
    </row>
    <row r="693" spans="1:2">
      <c r="A693" t="s">
        <v>1198</v>
      </c>
      <c r="B693" s="246">
        <f>IF('13. Derivatives balances'!F18="","", '13. Derivatives balances'!F18)</f>
        <v>0</v>
      </c>
    </row>
    <row r="694" spans="1:2">
      <c r="A694" t="s">
        <v>1199</v>
      </c>
      <c r="B694" s="246" t="str">
        <f>IF('13. Derivatives balances'!G18="","", '13. Derivatives balances'!G18)</f>
        <v/>
      </c>
    </row>
    <row r="695" spans="1:2">
      <c r="A695" t="s">
        <v>1200</v>
      </c>
      <c r="B695" s="246" t="str">
        <f>IF('14a. Transactions_long'!B7="","",'14a. Transactions_long'!B7)</f>
        <v/>
      </c>
    </row>
    <row r="696" spans="1:2">
      <c r="A696" t="s">
        <v>1201</v>
      </c>
      <c r="B696" s="246" t="str">
        <f>IF('14a. Transactions_long'!C7="","",'14a. Transactions_long'!C7)</f>
        <v/>
      </c>
    </row>
    <row r="697" spans="1:2">
      <c r="A697" t="s">
        <v>1204</v>
      </c>
      <c r="B697" s="246" t="str">
        <f>IF('14a. Transactions_long'!D7="","",'14a. Transactions_long'!D7)</f>
        <v/>
      </c>
    </row>
    <row r="698" spans="1:2">
      <c r="A698" t="s">
        <v>1205</v>
      </c>
      <c r="B698" s="246" t="str">
        <f>IF('14a. Transactions_long'!E7="","",'14a. Transactions_long'!E7)</f>
        <v/>
      </c>
    </row>
    <row r="699" spans="1:2">
      <c r="A699" t="s">
        <v>1206</v>
      </c>
      <c r="B699" s="246" t="str">
        <f>IF('14a. Transactions_long'!F7="","",'14a. Transactions_long'!F7)</f>
        <v/>
      </c>
    </row>
    <row r="700" spans="1:2">
      <c r="A700" t="s">
        <v>1207</v>
      </c>
      <c r="B700" s="246" t="str">
        <f>IF('14a. Transactions_long'!G7="","",'14a. Transactions_long'!G7)</f>
        <v/>
      </c>
    </row>
    <row r="701" spans="1:2">
      <c r="A701" t="s">
        <v>1208</v>
      </c>
      <c r="B701" s="246" t="str">
        <f>IF('14a. Transactions_long'!H7="","",'14a. Transactions_long'!H7)</f>
        <v/>
      </c>
    </row>
    <row r="702" spans="1:2">
      <c r="A702" t="s">
        <v>1209</v>
      </c>
      <c r="B702" s="246">
        <f>IF('14a. Transactions_long'!I7="","",'14a. Transactions_long'!I7)</f>
        <v>0</v>
      </c>
    </row>
    <row r="703" spans="1:2">
      <c r="A703" t="s">
        <v>1300</v>
      </c>
      <c r="B703" s="246" t="str">
        <f>IF('14a. Transactions_long'!J7="","",'14a. Transactions_long'!J7)</f>
        <v/>
      </c>
    </row>
    <row r="704" spans="1:2">
      <c r="A704" t="s">
        <v>1202</v>
      </c>
      <c r="B704" s="246" t="str">
        <f>IF('14a. Transactions_long'!B8="","",'14a. Transactions_long'!B8)</f>
        <v/>
      </c>
    </row>
    <row r="705" spans="1:2">
      <c r="A705" t="s">
        <v>1203</v>
      </c>
      <c r="B705" s="246" t="str">
        <f>IF('14a. Transactions_long'!C8="","",'14a. Transactions_long'!C8)</f>
        <v/>
      </c>
    </row>
    <row r="706" spans="1:2">
      <c r="A706" t="s">
        <v>1210</v>
      </c>
      <c r="B706" s="246" t="str">
        <f>IF('14a. Transactions_long'!D8="","",'14a. Transactions_long'!D8)</f>
        <v/>
      </c>
    </row>
    <row r="707" spans="1:2">
      <c r="A707" t="s">
        <v>1211</v>
      </c>
      <c r="B707" s="246" t="str">
        <f>IF('14a. Transactions_long'!E8="","",'14a. Transactions_long'!E8)</f>
        <v/>
      </c>
    </row>
    <row r="708" spans="1:2">
      <c r="A708" t="s">
        <v>1212</v>
      </c>
      <c r="B708" s="246" t="str">
        <f>IF('14a. Transactions_long'!F8="","",'14a. Transactions_long'!F8)</f>
        <v/>
      </c>
    </row>
    <row r="709" spans="1:2">
      <c r="A709" t="s">
        <v>1213</v>
      </c>
      <c r="B709" s="246" t="str">
        <f>IF('14a. Transactions_long'!G8="","",'14a. Transactions_long'!G8)</f>
        <v/>
      </c>
    </row>
    <row r="710" spans="1:2">
      <c r="A710" t="s">
        <v>1214</v>
      </c>
      <c r="B710" s="246" t="str">
        <f>IF('14a. Transactions_long'!H8="","",'14a. Transactions_long'!H8)</f>
        <v/>
      </c>
    </row>
    <row r="711" spans="1:2">
      <c r="A711" t="s">
        <v>1215</v>
      </c>
      <c r="B711" s="246">
        <f>IF('14a. Transactions_long'!I8="","",'14a. Transactions_long'!I8)</f>
        <v>0</v>
      </c>
    </row>
    <row r="712" spans="1:2">
      <c r="A712" t="s">
        <v>1301</v>
      </c>
      <c r="B712" s="246" t="str">
        <f>IF('14a. Transactions_long'!J8="","",'14a. Transactions_long'!J8)</f>
        <v/>
      </c>
    </row>
    <row r="713" spans="1:2">
      <c r="A713" t="s">
        <v>1216</v>
      </c>
      <c r="B713" s="246" t="str">
        <f>IF('14a. Transactions_long'!B9="","",'14a. Transactions_long'!B9)</f>
        <v/>
      </c>
    </row>
    <row r="714" spans="1:2">
      <c r="A714" t="s">
        <v>1217</v>
      </c>
      <c r="B714" s="246" t="str">
        <f>IF('14a. Transactions_long'!C9="","",'14a. Transactions_long'!C9)</f>
        <v/>
      </c>
    </row>
    <row r="715" spans="1:2">
      <c r="A715" t="s">
        <v>1218</v>
      </c>
      <c r="B715" s="246" t="str">
        <f>IF('14a. Transactions_long'!D9="","",'14a. Transactions_long'!D9)</f>
        <v/>
      </c>
    </row>
    <row r="716" spans="1:2">
      <c r="A716" t="s">
        <v>1219</v>
      </c>
      <c r="B716" s="246" t="str">
        <f>IF('14a. Transactions_long'!E9="","",'14a. Transactions_long'!E9)</f>
        <v/>
      </c>
    </row>
    <row r="717" spans="1:2">
      <c r="A717" t="s">
        <v>1220</v>
      </c>
      <c r="B717" s="246" t="str">
        <f>IF('14a. Transactions_long'!F9="","",'14a. Transactions_long'!F9)</f>
        <v/>
      </c>
    </row>
    <row r="718" spans="1:2">
      <c r="A718" t="s">
        <v>1221</v>
      </c>
      <c r="B718" s="246" t="str">
        <f>IF('14a. Transactions_long'!G9="","",'14a. Transactions_long'!G9)</f>
        <v/>
      </c>
    </row>
    <row r="719" spans="1:2">
      <c r="A719" t="s">
        <v>1222</v>
      </c>
      <c r="B719" s="246" t="str">
        <f>IF('14a. Transactions_long'!H9="","",'14a. Transactions_long'!H9)</f>
        <v/>
      </c>
    </row>
    <row r="720" spans="1:2">
      <c r="A720" t="s">
        <v>1223</v>
      </c>
      <c r="B720" s="246">
        <f>IF('14a. Transactions_long'!I9="","",'14a. Transactions_long'!I9)</f>
        <v>0</v>
      </c>
    </row>
    <row r="721" spans="1:2">
      <c r="A721" t="s">
        <v>1302</v>
      </c>
      <c r="B721" s="246" t="str">
        <f>IF('14a. Transactions_long'!J9="","",'14a. Transactions_long'!J9)</f>
        <v/>
      </c>
    </row>
    <row r="722" spans="1:2">
      <c r="A722" t="s">
        <v>1224</v>
      </c>
      <c r="B722" s="246" t="str">
        <f>IF('14a. Transactions_long'!B10="","",'14a. Transactions_long'!B10)</f>
        <v/>
      </c>
    </row>
    <row r="723" spans="1:2">
      <c r="A723" t="s">
        <v>1225</v>
      </c>
      <c r="B723" s="246" t="str">
        <f>IF('14a. Transactions_long'!C10="","",'14a. Transactions_long'!C10)</f>
        <v/>
      </c>
    </row>
    <row r="724" spans="1:2">
      <c r="A724" t="s">
        <v>1226</v>
      </c>
      <c r="B724" s="246" t="str">
        <f>IF('14a. Transactions_long'!D10="","",'14a. Transactions_long'!D10)</f>
        <v/>
      </c>
    </row>
    <row r="725" spans="1:2">
      <c r="A725" t="s">
        <v>1227</v>
      </c>
      <c r="B725" s="246" t="str">
        <f>IF('14a. Transactions_long'!E10="","",'14a. Transactions_long'!E10)</f>
        <v/>
      </c>
    </row>
    <row r="726" spans="1:2">
      <c r="A726" t="s">
        <v>1228</v>
      </c>
      <c r="B726" s="246" t="str">
        <f>IF('14a. Transactions_long'!F10="","",'14a. Transactions_long'!F10)</f>
        <v/>
      </c>
    </row>
    <row r="727" spans="1:2">
      <c r="A727" t="s">
        <v>1229</v>
      </c>
      <c r="B727" s="246" t="str">
        <f>IF('14a. Transactions_long'!G10="","",'14a. Transactions_long'!G10)</f>
        <v/>
      </c>
    </row>
    <row r="728" spans="1:2">
      <c r="A728" t="s">
        <v>1230</v>
      </c>
      <c r="B728" s="246" t="str">
        <f>IF('14a. Transactions_long'!H10="","",'14a. Transactions_long'!H10)</f>
        <v/>
      </c>
    </row>
    <row r="729" spans="1:2">
      <c r="A729" t="s">
        <v>1231</v>
      </c>
      <c r="B729" s="246">
        <f>IF('14a. Transactions_long'!I10="","",'14a. Transactions_long'!I10)</f>
        <v>0</v>
      </c>
    </row>
    <row r="730" spans="1:2">
      <c r="A730" t="s">
        <v>1303</v>
      </c>
      <c r="B730" s="246" t="str">
        <f>IF('14a. Transactions_long'!J10="","",'14a. Transactions_long'!J10)</f>
        <v/>
      </c>
    </row>
    <row r="731" spans="1:2">
      <c r="A731" t="s">
        <v>1232</v>
      </c>
      <c r="B731" s="246" t="str">
        <f>IF('14a. Transactions_long'!B11="","",'14a. Transactions_long'!B11)</f>
        <v/>
      </c>
    </row>
    <row r="732" spans="1:2">
      <c r="A732" t="s">
        <v>1233</v>
      </c>
      <c r="B732" s="246" t="str">
        <f>IF('14a. Transactions_long'!C11="","",'14a. Transactions_long'!C11)</f>
        <v/>
      </c>
    </row>
    <row r="733" spans="1:2">
      <c r="A733" t="s">
        <v>1234</v>
      </c>
      <c r="B733" s="246" t="str">
        <f>IF('14a. Transactions_long'!D11="","",'14a. Transactions_long'!D11)</f>
        <v/>
      </c>
    </row>
    <row r="734" spans="1:2">
      <c r="A734" t="s">
        <v>1235</v>
      </c>
      <c r="B734" s="246" t="str">
        <f>IF('14a. Transactions_long'!E11="","",'14a. Transactions_long'!E11)</f>
        <v/>
      </c>
    </row>
    <row r="735" spans="1:2">
      <c r="A735" t="s">
        <v>1236</v>
      </c>
      <c r="B735" s="246" t="str">
        <f>IF('14a. Transactions_long'!F11="","",'14a. Transactions_long'!F11)</f>
        <v/>
      </c>
    </row>
    <row r="736" spans="1:2">
      <c r="A736" t="s">
        <v>1237</v>
      </c>
      <c r="B736" s="246" t="str">
        <f>IF('14a. Transactions_long'!G11="","",'14a. Transactions_long'!G11)</f>
        <v/>
      </c>
    </row>
    <row r="737" spans="1:2">
      <c r="A737" t="s">
        <v>1238</v>
      </c>
      <c r="B737" s="246" t="str">
        <f>IF('14a. Transactions_long'!H11="","",'14a. Transactions_long'!H11)</f>
        <v/>
      </c>
    </row>
    <row r="738" spans="1:2">
      <c r="A738" t="s">
        <v>1239</v>
      </c>
      <c r="B738" s="246">
        <f>IF('14a. Transactions_long'!I11="","",'14a. Transactions_long'!I11)</f>
        <v>0</v>
      </c>
    </row>
    <row r="739" spans="1:2">
      <c r="A739" t="s">
        <v>1304</v>
      </c>
      <c r="B739" s="246" t="str">
        <f>IF('14a. Transactions_long'!J11="","",'14a. Transactions_long'!J11)</f>
        <v/>
      </c>
    </row>
    <row r="740" spans="1:2">
      <c r="A740" t="s">
        <v>1240</v>
      </c>
      <c r="B740" s="246" t="str">
        <f>IF('14a. Transactions_long'!B12="","",'14a. Transactions_long'!B12)</f>
        <v/>
      </c>
    </row>
    <row r="741" spans="1:2">
      <c r="A741" t="s">
        <v>1241</v>
      </c>
      <c r="B741" s="246" t="str">
        <f>IF('14a. Transactions_long'!C12="","",'14a. Transactions_long'!C12)</f>
        <v/>
      </c>
    </row>
    <row r="742" spans="1:2">
      <c r="A742" t="s">
        <v>1242</v>
      </c>
      <c r="B742" s="246" t="str">
        <f>IF('14a. Transactions_long'!D12="","",'14a. Transactions_long'!D12)</f>
        <v/>
      </c>
    </row>
    <row r="743" spans="1:2">
      <c r="A743" t="s">
        <v>1243</v>
      </c>
      <c r="B743" s="246" t="str">
        <f>IF('14a. Transactions_long'!E12="","",'14a. Transactions_long'!E12)</f>
        <v/>
      </c>
    </row>
    <row r="744" spans="1:2">
      <c r="A744" t="s">
        <v>1244</v>
      </c>
      <c r="B744" s="246" t="str">
        <f>IF('14a. Transactions_long'!F12="","",'14a. Transactions_long'!F12)</f>
        <v/>
      </c>
    </row>
    <row r="745" spans="1:2">
      <c r="A745" t="s">
        <v>1245</v>
      </c>
      <c r="B745" s="246" t="str">
        <f>IF('14a. Transactions_long'!G12="","",'14a. Transactions_long'!G12)</f>
        <v/>
      </c>
    </row>
    <row r="746" spans="1:2">
      <c r="A746" t="s">
        <v>1246</v>
      </c>
      <c r="B746" s="246" t="str">
        <f>IF('14a. Transactions_long'!H12="","",'14a. Transactions_long'!H12)</f>
        <v/>
      </c>
    </row>
    <row r="747" spans="1:2">
      <c r="A747" t="s">
        <v>1247</v>
      </c>
      <c r="B747" s="246">
        <f>IF('14a. Transactions_long'!I12="","",'14a. Transactions_long'!I12)</f>
        <v>0</v>
      </c>
    </row>
    <row r="748" spans="1:2">
      <c r="A748" t="s">
        <v>1305</v>
      </c>
      <c r="B748" s="246" t="str">
        <f>IF('14a. Transactions_long'!J12="","",'14a. Transactions_long'!J12)</f>
        <v/>
      </c>
    </row>
    <row r="749" spans="1:2">
      <c r="A749" t="s">
        <v>1248</v>
      </c>
      <c r="B749" s="246" t="str">
        <f>IF('14a. Transactions_long'!B13="","",'14a. Transactions_long'!B13)</f>
        <v/>
      </c>
    </row>
    <row r="750" spans="1:2">
      <c r="A750" t="s">
        <v>1249</v>
      </c>
      <c r="B750" s="246" t="str">
        <f>IF('14a. Transactions_long'!C13="","",'14a. Transactions_long'!C13)</f>
        <v/>
      </c>
    </row>
    <row r="751" spans="1:2">
      <c r="A751" t="s">
        <v>1250</v>
      </c>
      <c r="B751" s="246" t="str">
        <f>IF('14a. Transactions_long'!D13="","",'14a. Transactions_long'!D13)</f>
        <v/>
      </c>
    </row>
    <row r="752" spans="1:2">
      <c r="A752" t="s">
        <v>1251</v>
      </c>
      <c r="B752" s="246" t="str">
        <f>IF('14a. Transactions_long'!E13="","",'14a. Transactions_long'!E13)</f>
        <v/>
      </c>
    </row>
    <row r="753" spans="1:2">
      <c r="A753" t="s">
        <v>1252</v>
      </c>
      <c r="B753" s="246" t="str">
        <f>IF('14a. Transactions_long'!F13="","",'14a. Transactions_long'!F13)</f>
        <v/>
      </c>
    </row>
    <row r="754" spans="1:2">
      <c r="A754" t="s">
        <v>1253</v>
      </c>
      <c r="B754" s="246" t="str">
        <f>IF('14a. Transactions_long'!G13="","",'14a. Transactions_long'!G13)</f>
        <v/>
      </c>
    </row>
    <row r="755" spans="1:2">
      <c r="A755" t="s">
        <v>1254</v>
      </c>
      <c r="B755" s="246" t="str">
        <f>IF('14a. Transactions_long'!H13="","",'14a. Transactions_long'!H13)</f>
        <v/>
      </c>
    </row>
    <row r="756" spans="1:2">
      <c r="A756" t="s">
        <v>1255</v>
      </c>
      <c r="B756" s="246">
        <f>IF('14a. Transactions_long'!I13="","",'14a. Transactions_long'!I13)</f>
        <v>0</v>
      </c>
    </row>
    <row r="757" spans="1:2">
      <c r="A757" t="s">
        <v>1306</v>
      </c>
      <c r="B757" s="246" t="str">
        <f>IF('14a. Transactions_long'!J13="","",'14a. Transactions_long'!J13)</f>
        <v/>
      </c>
    </row>
    <row r="758" spans="1:2">
      <c r="A758" t="s">
        <v>1256</v>
      </c>
      <c r="B758" s="246" t="str">
        <f>IF('14a. Transactions_long'!B14="","",'14a. Transactions_long'!B14)</f>
        <v/>
      </c>
    </row>
    <row r="759" spans="1:2">
      <c r="A759" t="s">
        <v>1257</v>
      </c>
      <c r="B759" s="246" t="str">
        <f>IF('14a. Transactions_long'!C14="","",'14a. Transactions_long'!C14)</f>
        <v/>
      </c>
    </row>
    <row r="760" spans="1:2">
      <c r="A760" t="s">
        <v>1258</v>
      </c>
      <c r="B760" s="246" t="str">
        <f>IF('14a. Transactions_long'!D14="","",'14a. Transactions_long'!D14)</f>
        <v/>
      </c>
    </row>
    <row r="761" spans="1:2">
      <c r="A761" t="s">
        <v>1259</v>
      </c>
      <c r="B761" s="246" t="str">
        <f>IF('14a. Transactions_long'!E14="","",'14a. Transactions_long'!E14)</f>
        <v/>
      </c>
    </row>
    <row r="762" spans="1:2">
      <c r="A762" t="s">
        <v>1260</v>
      </c>
      <c r="B762" s="246" t="str">
        <f>IF('14a. Transactions_long'!F14="","",'14a. Transactions_long'!F14)</f>
        <v/>
      </c>
    </row>
    <row r="763" spans="1:2">
      <c r="A763" t="s">
        <v>1261</v>
      </c>
      <c r="B763" s="246" t="str">
        <f>IF('14a. Transactions_long'!G14="","",'14a. Transactions_long'!G14)</f>
        <v/>
      </c>
    </row>
    <row r="764" spans="1:2">
      <c r="A764" t="s">
        <v>1262</v>
      </c>
      <c r="B764" s="246" t="str">
        <f>IF('14a. Transactions_long'!H14="","",'14a. Transactions_long'!H14)</f>
        <v/>
      </c>
    </row>
    <row r="765" spans="1:2">
      <c r="A765" t="s">
        <v>1263</v>
      </c>
      <c r="B765" s="246">
        <f>IF('14a. Transactions_long'!I14="","",'14a. Transactions_long'!I14)</f>
        <v>0</v>
      </c>
    </row>
    <row r="766" spans="1:2">
      <c r="A766" t="s">
        <v>1307</v>
      </c>
      <c r="B766" s="246" t="str">
        <f>IF('14a. Transactions_long'!J14="","",'14a. Transactions_long'!J14)</f>
        <v/>
      </c>
    </row>
    <row r="767" spans="1:2">
      <c r="A767" t="s">
        <v>1264</v>
      </c>
      <c r="B767" s="246" t="str">
        <f>IF('14a. Transactions_long'!B15="","",'14a. Transactions_long'!B15)</f>
        <v/>
      </c>
    </row>
    <row r="768" spans="1:2">
      <c r="A768" t="s">
        <v>1265</v>
      </c>
      <c r="B768" s="246" t="str">
        <f>IF('14a. Transactions_long'!C15="","",'14a. Transactions_long'!C15)</f>
        <v/>
      </c>
    </row>
    <row r="769" spans="1:2">
      <c r="A769" t="s">
        <v>1266</v>
      </c>
      <c r="B769" s="246" t="str">
        <f>IF('14a. Transactions_long'!D15="","",'14a. Transactions_long'!D15)</f>
        <v/>
      </c>
    </row>
    <row r="770" spans="1:2">
      <c r="A770" t="s">
        <v>1267</v>
      </c>
      <c r="B770" s="246" t="str">
        <f>IF('14a. Transactions_long'!E15="","",'14a. Transactions_long'!E15)</f>
        <v/>
      </c>
    </row>
    <row r="771" spans="1:2">
      <c r="A771" t="s">
        <v>1268</v>
      </c>
      <c r="B771" s="246" t="str">
        <f>IF('14a. Transactions_long'!F15="","",'14a. Transactions_long'!F15)</f>
        <v/>
      </c>
    </row>
    <row r="772" spans="1:2">
      <c r="A772" t="s">
        <v>1269</v>
      </c>
      <c r="B772" s="246" t="str">
        <f>IF('14a. Transactions_long'!G15="","",'14a. Transactions_long'!G15)</f>
        <v/>
      </c>
    </row>
    <row r="773" spans="1:2">
      <c r="A773" t="s">
        <v>1270</v>
      </c>
      <c r="B773" s="246" t="str">
        <f>IF('14a. Transactions_long'!H15="","",'14a. Transactions_long'!H15)</f>
        <v/>
      </c>
    </row>
    <row r="774" spans="1:2">
      <c r="A774" t="s">
        <v>1271</v>
      </c>
      <c r="B774" s="246">
        <f>IF('14a. Transactions_long'!I15="","",'14a. Transactions_long'!I15)</f>
        <v>0</v>
      </c>
    </row>
    <row r="775" spans="1:2">
      <c r="A775" t="s">
        <v>1299</v>
      </c>
      <c r="B775" s="246" t="str">
        <f>IF('14a. Transactions_long'!J15="","",'14a. Transactions_long'!J15)</f>
        <v/>
      </c>
    </row>
    <row r="776" spans="1:2">
      <c r="A776" t="s">
        <v>1272</v>
      </c>
      <c r="B776" s="246" t="str">
        <f>IF('14a. Transactions_long'!B16="","",'14a. Transactions_long'!B16)</f>
        <v/>
      </c>
    </row>
    <row r="777" spans="1:2">
      <c r="A777" t="s">
        <v>1273</v>
      </c>
      <c r="B777" s="246" t="str">
        <f>IF('14a. Transactions_long'!C16="","",'14a. Transactions_long'!C16)</f>
        <v/>
      </c>
    </row>
    <row r="778" spans="1:2">
      <c r="A778" t="s">
        <v>1274</v>
      </c>
      <c r="B778" s="246" t="str">
        <f>IF('14a. Transactions_long'!D16="","",'14a. Transactions_long'!D16)</f>
        <v/>
      </c>
    </row>
    <row r="779" spans="1:2">
      <c r="A779" t="s">
        <v>1275</v>
      </c>
      <c r="B779" s="246" t="str">
        <f>IF('14a. Transactions_long'!E16="","",'14a. Transactions_long'!E16)</f>
        <v/>
      </c>
    </row>
    <row r="780" spans="1:2">
      <c r="A780" t="s">
        <v>1276</v>
      </c>
      <c r="B780" s="246" t="str">
        <f>IF('14a. Transactions_long'!F16="","",'14a. Transactions_long'!F16)</f>
        <v/>
      </c>
    </row>
    <row r="781" spans="1:2">
      <c r="A781" t="s">
        <v>1277</v>
      </c>
      <c r="B781" s="246" t="str">
        <f>IF('14a. Transactions_long'!G16="","",'14a. Transactions_long'!G16)</f>
        <v/>
      </c>
    </row>
    <row r="782" spans="1:2">
      <c r="A782" t="s">
        <v>1278</v>
      </c>
      <c r="B782" s="246" t="str">
        <f>IF('14a. Transactions_long'!H16="","",'14a. Transactions_long'!H16)</f>
        <v/>
      </c>
    </row>
    <row r="783" spans="1:2">
      <c r="A783" t="s">
        <v>1279</v>
      </c>
      <c r="B783" s="246">
        <f>IF('14a. Transactions_long'!I16="","",'14a. Transactions_long'!I16)</f>
        <v>0</v>
      </c>
    </row>
    <row r="784" spans="1:2">
      <c r="A784" t="s">
        <v>1298</v>
      </c>
      <c r="B784" s="246" t="str">
        <f>IF('14a. Transactions_long'!J16="","",'14a. Transactions_long'!J16)</f>
        <v/>
      </c>
    </row>
    <row r="785" spans="1:2">
      <c r="A785" t="s">
        <v>1280</v>
      </c>
      <c r="B785" s="246" t="str">
        <f>IF('14a. Transactions_long'!B17="","",'14a. Transactions_long'!B17)</f>
        <v/>
      </c>
    </row>
    <row r="786" spans="1:2">
      <c r="A786" t="s">
        <v>1281</v>
      </c>
      <c r="B786" s="246" t="str">
        <f>IF('14a. Transactions_long'!C17="","",'14a. Transactions_long'!C17)</f>
        <v/>
      </c>
    </row>
    <row r="787" spans="1:2">
      <c r="A787" t="s">
        <v>1282</v>
      </c>
      <c r="B787" s="246" t="str">
        <f>IF('14a. Transactions_long'!D17="","",'14a. Transactions_long'!D17)</f>
        <v/>
      </c>
    </row>
    <row r="788" spans="1:2">
      <c r="A788" t="s">
        <v>1283</v>
      </c>
      <c r="B788" s="246" t="str">
        <f>IF('14a. Transactions_long'!E17="","",'14a. Transactions_long'!E17)</f>
        <v/>
      </c>
    </row>
    <row r="789" spans="1:2">
      <c r="A789" t="s">
        <v>1284</v>
      </c>
      <c r="B789" s="246" t="str">
        <f>IF('14a. Transactions_long'!F17="","",'14a. Transactions_long'!F17)</f>
        <v/>
      </c>
    </row>
    <row r="790" spans="1:2">
      <c r="A790" t="s">
        <v>1285</v>
      </c>
      <c r="B790" s="246" t="str">
        <f>IF('14a. Transactions_long'!G17="","",'14a. Transactions_long'!G17)</f>
        <v/>
      </c>
    </row>
    <row r="791" spans="1:2">
      <c r="A791" t="s">
        <v>1286</v>
      </c>
      <c r="B791" s="246" t="str">
        <f>IF('14a. Transactions_long'!H17="","",'14a. Transactions_long'!H17)</f>
        <v/>
      </c>
    </row>
    <row r="792" spans="1:2">
      <c r="A792" t="s">
        <v>1287</v>
      </c>
      <c r="B792" s="246">
        <f>IF('14a. Transactions_long'!I17="","",'14a. Transactions_long'!I17)</f>
        <v>0</v>
      </c>
    </row>
    <row r="793" spans="1:2">
      <c r="A793" t="s">
        <v>1297</v>
      </c>
      <c r="B793" s="246" t="str">
        <f>IF('14a. Transactions_long'!J17="","",'14a. Transactions_long'!J17)</f>
        <v/>
      </c>
    </row>
    <row r="794" spans="1:2">
      <c r="A794" t="s">
        <v>1288</v>
      </c>
      <c r="B794" s="246">
        <f>IF('14a. Transactions_long'!B18="","",'14a. Transactions_long'!B18)</f>
        <v>0</v>
      </c>
    </row>
    <row r="795" spans="1:2">
      <c r="A795" t="s">
        <v>1289</v>
      </c>
      <c r="B795" s="246">
        <f>IF('14a. Transactions_long'!C18="","",'14a. Transactions_long'!C18)</f>
        <v>0</v>
      </c>
    </row>
    <row r="796" spans="1:2">
      <c r="A796" t="s">
        <v>1290</v>
      </c>
      <c r="B796" s="246">
        <f>IF('14a. Transactions_long'!D18="","",'14a. Transactions_long'!D18)</f>
        <v>0</v>
      </c>
    </row>
    <row r="797" spans="1:2">
      <c r="A797" t="s">
        <v>1291</v>
      </c>
      <c r="B797" s="246">
        <f>IF('14a. Transactions_long'!E18="","",'14a. Transactions_long'!E18)</f>
        <v>0</v>
      </c>
    </row>
    <row r="798" spans="1:2">
      <c r="A798" t="s">
        <v>1292</v>
      </c>
      <c r="B798" s="246">
        <f>IF('14a. Transactions_long'!F18="","",'14a. Transactions_long'!F18)</f>
        <v>0</v>
      </c>
    </row>
    <row r="799" spans="1:2">
      <c r="A799" t="s">
        <v>1293</v>
      </c>
      <c r="B799" s="246">
        <f>IF('14a. Transactions_long'!G18="","",'14a. Transactions_long'!G18)</f>
        <v>0</v>
      </c>
    </row>
    <row r="800" spans="1:2">
      <c r="A800" t="s">
        <v>1294</v>
      </c>
      <c r="B800" s="246">
        <f>IF('14a. Transactions_long'!H18="","",'14a. Transactions_long'!H18)</f>
        <v>0</v>
      </c>
    </row>
    <row r="801" spans="1:2">
      <c r="A801" t="s">
        <v>1295</v>
      </c>
      <c r="B801" s="246">
        <f>IF('14a. Transactions_long'!I18="","",'14a. Transactions_long'!I18)</f>
        <v>0</v>
      </c>
    </row>
    <row r="802" spans="1:2">
      <c r="A802" t="s">
        <v>1296</v>
      </c>
      <c r="B802" s="246" t="str">
        <f>IF('14a. Transactions_long'!J18="","",'14a. Transactions_long'!J18)</f>
        <v/>
      </c>
    </row>
    <row r="803" spans="1:2">
      <c r="A803" t="s">
        <v>1311</v>
      </c>
      <c r="B803" s="246" t="str">
        <f>IF('14b. Transactions_short'!B7="","",'14b. Transactions_short'!B7)</f>
        <v/>
      </c>
    </row>
    <row r="804" spans="1:2">
      <c r="A804" t="s">
        <v>1312</v>
      </c>
      <c r="B804" s="246" t="str">
        <f>IF('14b. Transactions_short'!C7="","",'14b. Transactions_short'!C7)</f>
        <v/>
      </c>
    </row>
    <row r="805" spans="1:2">
      <c r="A805" t="s">
        <v>1313</v>
      </c>
      <c r="B805" s="246" t="str">
        <f>IF('14b. Transactions_short'!D7="","",'14b. Transactions_short'!D7)</f>
        <v/>
      </c>
    </row>
    <row r="806" spans="1:2">
      <c r="A806" t="s">
        <v>1314</v>
      </c>
      <c r="B806" s="246">
        <f>IF('14b. Transactions_short'!E7="","",'14b. Transactions_short'!E7)</f>
        <v>0</v>
      </c>
    </row>
    <row r="807" spans="1:2">
      <c r="A807" t="s">
        <v>1315</v>
      </c>
      <c r="B807" s="246">
        <f>IF('14b. Transactions_short'!F7="","",'14b. Transactions_short'!F7)</f>
        <v>0</v>
      </c>
    </row>
    <row r="808" spans="1:2">
      <c r="A808" t="s">
        <v>1308</v>
      </c>
      <c r="B808" s="246" t="str">
        <f>IF('14b. Transactions_short'!G7="","",'14b. Transactions_short'!G7)</f>
        <v/>
      </c>
    </row>
    <row r="809" spans="1:2">
      <c r="A809" t="s">
        <v>1317</v>
      </c>
      <c r="B809" s="246" t="str">
        <f>IF('14b. Transactions_short'!B8="","",'14b. Transactions_short'!B8)</f>
        <v/>
      </c>
    </row>
    <row r="810" spans="1:2">
      <c r="A810" t="s">
        <v>1316</v>
      </c>
      <c r="B810" s="246" t="str">
        <f>IF('14b. Transactions_short'!C8="","",'14b. Transactions_short'!C8)</f>
        <v/>
      </c>
    </row>
    <row r="811" spans="1:2">
      <c r="A811" t="s">
        <v>1318</v>
      </c>
      <c r="B811" s="246" t="str">
        <f>IF('14b. Transactions_short'!D8="","",'14b. Transactions_short'!D8)</f>
        <v/>
      </c>
    </row>
    <row r="812" spans="1:2">
      <c r="A812" t="s">
        <v>1319</v>
      </c>
      <c r="B812" s="246">
        <f>IF('14b. Transactions_short'!E8="","",'14b. Transactions_short'!E8)</f>
        <v>0</v>
      </c>
    </row>
    <row r="813" spans="1:2">
      <c r="A813" t="s">
        <v>1320</v>
      </c>
      <c r="B813" s="246">
        <f>IF('14b. Transactions_short'!F8="","",'14b. Transactions_short'!F8)</f>
        <v>0</v>
      </c>
    </row>
    <row r="814" spans="1:2">
      <c r="A814" t="s">
        <v>1309</v>
      </c>
      <c r="B814" s="246" t="str">
        <f>IF('14b. Transactions_short'!G8="","",'14b. Transactions_short'!G8)</f>
        <v/>
      </c>
    </row>
    <row r="815" spans="1:2">
      <c r="A815" t="s">
        <v>1322</v>
      </c>
      <c r="B815" s="246" t="str">
        <f>IF('14b. Transactions_short'!B9="","",'14b. Transactions_short'!B9)</f>
        <v/>
      </c>
    </row>
    <row r="816" spans="1:2">
      <c r="A816" t="s">
        <v>1323</v>
      </c>
      <c r="B816" s="246" t="str">
        <f>IF('14b. Transactions_short'!C9="","",'14b. Transactions_short'!C9)</f>
        <v/>
      </c>
    </row>
    <row r="817" spans="1:2">
      <c r="A817" t="s">
        <v>1321</v>
      </c>
      <c r="B817" s="246" t="str">
        <f>IF('14b. Transactions_short'!D9="","",'14b. Transactions_short'!D9)</f>
        <v/>
      </c>
    </row>
    <row r="818" spans="1:2">
      <c r="A818" t="s">
        <v>1324</v>
      </c>
      <c r="B818" s="246">
        <f>IF('14b. Transactions_short'!E9="","",'14b. Transactions_short'!E9)</f>
        <v>0</v>
      </c>
    </row>
    <row r="819" spans="1:2">
      <c r="A819" t="s">
        <v>1325</v>
      </c>
      <c r="B819" s="246">
        <f>IF('14b. Transactions_short'!F9="","",'14b. Transactions_short'!F9)</f>
        <v>0</v>
      </c>
    </row>
    <row r="820" spans="1:2">
      <c r="A820" t="s">
        <v>1310</v>
      </c>
      <c r="B820" s="246" t="str">
        <f>IF('14b. Transactions_short'!G9="","",'14b. Transactions_short'!G9)</f>
        <v/>
      </c>
    </row>
    <row r="821" spans="1:2">
      <c r="A821" t="s">
        <v>1326</v>
      </c>
      <c r="B821" s="246" t="str">
        <f>IF('15. Pooled investment vehicles'!A12="","",'15. Pooled investment vehicles'!A12)</f>
        <v/>
      </c>
    </row>
    <row r="822" spans="1:2">
      <c r="A822" t="s">
        <v>1328</v>
      </c>
      <c r="B822" s="246" t="str">
        <f>IF('15. Pooled investment vehicles'!B12="","",'15. Pooled investment vehicles'!B12)</f>
        <v/>
      </c>
    </row>
    <row r="823" spans="1:2">
      <c r="A823" t="s">
        <v>1329</v>
      </c>
      <c r="B823" s="246" t="str">
        <f>IF('15. Pooled investment vehicles'!C12="","",'15. Pooled investment vehicles'!C12)</f>
        <v/>
      </c>
    </row>
    <row r="824" spans="1:2">
      <c r="A824" t="s">
        <v>1330</v>
      </c>
      <c r="B824" s="246" t="str">
        <f>IF('15. Pooled investment vehicles'!D12="","",'15. Pooled investment vehicles'!D12)</f>
        <v/>
      </c>
    </row>
    <row r="825" spans="1:2">
      <c r="A825" t="s">
        <v>1331</v>
      </c>
      <c r="B825" s="246" t="str">
        <f>IF('15. Pooled investment vehicles'!E12="Please select","",'15. Pooled investment vehicles'!E12)</f>
        <v/>
      </c>
    </row>
    <row r="826" spans="1:2">
      <c r="A826" t="s">
        <v>1332</v>
      </c>
      <c r="B826" s="246" t="str">
        <f>IF('15. Pooled investment vehicles'!F12="Please select","",'15. Pooled investment vehicles'!F12)</f>
        <v/>
      </c>
    </row>
    <row r="827" spans="1:2">
      <c r="A827" t="s">
        <v>1333</v>
      </c>
      <c r="B827" s="246" t="str">
        <f>IF('15. Pooled investment vehicles'!G12="Please select country","",'15. Pooled investment vehicles'!G12)</f>
        <v/>
      </c>
    </row>
    <row r="828" spans="1:2">
      <c r="A828" t="s">
        <v>2356</v>
      </c>
      <c r="B828" s="246" t="str">
        <f>IF('15. Pooled investment vehicles'!H12="","",'15. Pooled investment vehicles'!H12)</f>
        <v/>
      </c>
    </row>
    <row r="829" spans="1:2">
      <c r="A829" t="s">
        <v>2357</v>
      </c>
      <c r="B829" s="246" t="str">
        <f>IF('15. Pooled investment vehicles'!I12="Please select","",'15. Pooled investment vehicles'!I12)</f>
        <v/>
      </c>
    </row>
    <row r="830" spans="1:2">
      <c r="A830" t="s">
        <v>2358</v>
      </c>
      <c r="B830" s="246" t="str">
        <f>IF('15. Pooled investment vehicles'!J12="","",'15. Pooled investment vehicles'!J12)</f>
        <v/>
      </c>
    </row>
    <row r="831" spans="1:2">
      <c r="A831" t="s">
        <v>1327</v>
      </c>
      <c r="B831" s="246" t="str">
        <f>IF('15. Pooled investment vehicles'!K12="","",'15. Pooled investment vehicles'!K12)</f>
        <v/>
      </c>
    </row>
    <row r="832" spans="1:2">
      <c r="A832" t="s">
        <v>2359</v>
      </c>
      <c r="B832" s="246" t="str">
        <f>IF('15. Pooled investment vehicles'!A13="","",'15. Pooled investment vehicles'!A13)</f>
        <v/>
      </c>
    </row>
    <row r="833" spans="1:2">
      <c r="A833" t="s">
        <v>2360</v>
      </c>
      <c r="B833" s="246" t="str">
        <f>IF('15. Pooled investment vehicles'!B13="","",'15. Pooled investment vehicles'!B13)</f>
        <v/>
      </c>
    </row>
    <row r="834" spans="1:2">
      <c r="A834" t="s">
        <v>2361</v>
      </c>
      <c r="B834" s="246" t="str">
        <f>IF('15. Pooled investment vehicles'!C13="","",'15. Pooled investment vehicles'!C13)</f>
        <v/>
      </c>
    </row>
    <row r="835" spans="1:2">
      <c r="A835" t="s">
        <v>2362</v>
      </c>
      <c r="B835" s="246" t="str">
        <f>IF('15. Pooled investment vehicles'!D13="","",'15. Pooled investment vehicles'!D13)</f>
        <v/>
      </c>
    </row>
    <row r="836" spans="1:2">
      <c r="A836" t="s">
        <v>2363</v>
      </c>
      <c r="B836" s="246" t="str">
        <f>IF('15. Pooled investment vehicles'!E13="Please select","",'15. Pooled investment vehicles'!E13)</f>
        <v/>
      </c>
    </row>
    <row r="837" spans="1:2">
      <c r="A837" t="s">
        <v>2364</v>
      </c>
      <c r="B837" s="246" t="str">
        <f>IF('15. Pooled investment vehicles'!F13="Please select","",'15. Pooled investment vehicles'!F13)</f>
        <v/>
      </c>
    </row>
    <row r="838" spans="1:2">
      <c r="A838" t="s">
        <v>2365</v>
      </c>
      <c r="B838" s="246" t="str">
        <f>IF('15. Pooled investment vehicles'!G13="Please select country","",'15. Pooled investment vehicles'!G13)</f>
        <v/>
      </c>
    </row>
    <row r="839" spans="1:2">
      <c r="A839" t="s">
        <v>2366</v>
      </c>
      <c r="B839" s="246" t="str">
        <f>IF('15. Pooled investment vehicles'!H13="","",'15. Pooled investment vehicles'!H13)</f>
        <v/>
      </c>
    </row>
    <row r="840" spans="1:2">
      <c r="A840" t="s">
        <v>2367</v>
      </c>
      <c r="B840" s="246" t="str">
        <f>IF('15. Pooled investment vehicles'!I13="Please select","",'15. Pooled investment vehicles'!I13)</f>
        <v/>
      </c>
    </row>
    <row r="841" spans="1:2">
      <c r="A841" t="s">
        <v>2368</v>
      </c>
      <c r="B841" s="246" t="str">
        <f>IF('15. Pooled investment vehicles'!J13="","",'15. Pooled investment vehicles'!J13)</f>
        <v/>
      </c>
    </row>
    <row r="842" spans="1:2">
      <c r="A842" t="s">
        <v>2369</v>
      </c>
      <c r="B842" s="246" t="str">
        <f>IF('15. Pooled investment vehicles'!K13="","",'15. Pooled investment vehicles'!K13)</f>
        <v/>
      </c>
    </row>
    <row r="843" spans="1:2">
      <c r="A843" t="s">
        <v>2370</v>
      </c>
      <c r="B843" s="246" t="str">
        <f>IF('15. Pooled investment vehicles'!A14="","",'15. Pooled investment vehicles'!A14)</f>
        <v/>
      </c>
    </row>
    <row r="844" spans="1:2">
      <c r="A844" t="s">
        <v>2371</v>
      </c>
      <c r="B844" s="246" t="str">
        <f>IF('15. Pooled investment vehicles'!B14="","",'15. Pooled investment vehicles'!B14)</f>
        <v/>
      </c>
    </row>
    <row r="845" spans="1:2">
      <c r="A845" t="s">
        <v>2372</v>
      </c>
      <c r="B845" s="246" t="str">
        <f>IF('15. Pooled investment vehicles'!C14="","",'15. Pooled investment vehicles'!C14)</f>
        <v/>
      </c>
    </row>
    <row r="846" spans="1:2">
      <c r="A846" t="s">
        <v>2373</v>
      </c>
      <c r="B846" s="246" t="str">
        <f>IF('15. Pooled investment vehicles'!D14="","",'15. Pooled investment vehicles'!D14)</f>
        <v/>
      </c>
    </row>
    <row r="847" spans="1:2">
      <c r="A847" t="s">
        <v>2374</v>
      </c>
      <c r="B847" s="246" t="str">
        <f>IF('15. Pooled investment vehicles'!E14="Please select","",'15. Pooled investment vehicles'!E14)</f>
        <v/>
      </c>
    </row>
    <row r="848" spans="1:2">
      <c r="A848" t="s">
        <v>2375</v>
      </c>
      <c r="B848" s="246" t="str">
        <f>IF('15. Pooled investment vehicles'!F14="Please select","",'15. Pooled investment vehicles'!F14)</f>
        <v/>
      </c>
    </row>
    <row r="849" spans="1:2">
      <c r="A849" t="s">
        <v>2376</v>
      </c>
      <c r="B849" s="246" t="str">
        <f>IF('15. Pooled investment vehicles'!G14="Please select country","",'15. Pooled investment vehicles'!G14)</f>
        <v/>
      </c>
    </row>
    <row r="850" spans="1:2">
      <c r="A850" t="s">
        <v>2377</v>
      </c>
      <c r="B850" s="246" t="str">
        <f>IF('15. Pooled investment vehicles'!H14="","",'15. Pooled investment vehicles'!H14)</f>
        <v/>
      </c>
    </row>
    <row r="851" spans="1:2">
      <c r="A851" t="s">
        <v>2378</v>
      </c>
      <c r="B851" s="246" t="str">
        <f>IF('15. Pooled investment vehicles'!I14="Please select","",'15. Pooled investment vehicles'!I14)</f>
        <v/>
      </c>
    </row>
    <row r="852" spans="1:2">
      <c r="A852" t="s">
        <v>2379</v>
      </c>
      <c r="B852" s="246" t="str">
        <f>IF('15. Pooled investment vehicles'!J14="","",'15. Pooled investment vehicles'!J14)</f>
        <v/>
      </c>
    </row>
    <row r="853" spans="1:2">
      <c r="A853" t="s">
        <v>2380</v>
      </c>
      <c r="B853" s="246" t="str">
        <f>IF('15. Pooled investment vehicles'!K14="","",'15. Pooled investment vehicles'!K14)</f>
        <v/>
      </c>
    </row>
    <row r="854" spans="1:2">
      <c r="A854" t="s">
        <v>2381</v>
      </c>
      <c r="B854" s="246" t="str">
        <f>IF('15. Pooled investment vehicles'!A15="","",'15. Pooled investment vehicles'!A15)</f>
        <v/>
      </c>
    </row>
    <row r="855" spans="1:2">
      <c r="A855" t="s">
        <v>2382</v>
      </c>
      <c r="B855" s="246" t="str">
        <f>IF('15. Pooled investment vehicles'!B15="","",'15. Pooled investment vehicles'!B15)</f>
        <v/>
      </c>
    </row>
    <row r="856" spans="1:2">
      <c r="A856" t="s">
        <v>2383</v>
      </c>
      <c r="B856" s="246" t="str">
        <f>IF('15. Pooled investment vehicles'!C15="","",'15. Pooled investment vehicles'!C15)</f>
        <v/>
      </c>
    </row>
    <row r="857" spans="1:2">
      <c r="A857" t="s">
        <v>2384</v>
      </c>
      <c r="B857" s="246" t="str">
        <f>IF('15. Pooled investment vehicles'!D15="","",'15. Pooled investment vehicles'!D15)</f>
        <v/>
      </c>
    </row>
    <row r="858" spans="1:2">
      <c r="A858" t="s">
        <v>2385</v>
      </c>
      <c r="B858" s="246" t="str">
        <f>IF('15. Pooled investment vehicles'!E15="Please select","",'15. Pooled investment vehicles'!E15)</f>
        <v/>
      </c>
    </row>
    <row r="859" spans="1:2">
      <c r="A859" t="s">
        <v>2386</v>
      </c>
      <c r="B859" s="246" t="str">
        <f>IF('15. Pooled investment vehicles'!F15="Please select","",'15. Pooled investment vehicles'!F15)</f>
        <v/>
      </c>
    </row>
    <row r="860" spans="1:2">
      <c r="A860" t="s">
        <v>2387</v>
      </c>
      <c r="B860" s="246" t="str">
        <f>IF('15. Pooled investment vehicles'!G15="Please select country","",'15. Pooled investment vehicles'!G15)</f>
        <v/>
      </c>
    </row>
    <row r="861" spans="1:2">
      <c r="A861" t="s">
        <v>2388</v>
      </c>
      <c r="B861" s="246" t="str">
        <f>IF('15. Pooled investment vehicles'!H15="","",'15. Pooled investment vehicles'!H15)</f>
        <v/>
      </c>
    </row>
    <row r="862" spans="1:2">
      <c r="A862" t="s">
        <v>2389</v>
      </c>
      <c r="B862" s="246" t="str">
        <f>IF('15. Pooled investment vehicles'!I15="Please select","",'15. Pooled investment vehicles'!I15)</f>
        <v/>
      </c>
    </row>
    <row r="863" spans="1:2">
      <c r="A863" t="s">
        <v>2390</v>
      </c>
      <c r="B863" s="246" t="str">
        <f>IF('15. Pooled investment vehicles'!J15="","",'15. Pooled investment vehicles'!J15)</f>
        <v/>
      </c>
    </row>
    <row r="864" spans="1:2">
      <c r="A864" t="s">
        <v>2391</v>
      </c>
      <c r="B864" s="246" t="str">
        <f>IF('15. Pooled investment vehicles'!K15="","",'15. Pooled investment vehicles'!K15)</f>
        <v/>
      </c>
    </row>
    <row r="865" spans="1:2">
      <c r="A865" t="s">
        <v>2392</v>
      </c>
      <c r="B865" s="246" t="str">
        <f>IF('15. Pooled investment vehicles'!A16="","",'15. Pooled investment vehicles'!A16)</f>
        <v/>
      </c>
    </row>
    <row r="866" spans="1:2">
      <c r="A866" t="s">
        <v>2393</v>
      </c>
      <c r="B866" s="246" t="str">
        <f>IF('15. Pooled investment vehicles'!B16="","",'15. Pooled investment vehicles'!B16)</f>
        <v/>
      </c>
    </row>
    <row r="867" spans="1:2">
      <c r="A867" t="s">
        <v>2394</v>
      </c>
      <c r="B867" s="246" t="str">
        <f>IF('15. Pooled investment vehicles'!C16="","",'15. Pooled investment vehicles'!C16)</f>
        <v/>
      </c>
    </row>
    <row r="868" spans="1:2">
      <c r="A868" t="s">
        <v>2395</v>
      </c>
      <c r="B868" s="246" t="str">
        <f>IF('15. Pooled investment vehicles'!D16="","",'15. Pooled investment vehicles'!D16)</f>
        <v/>
      </c>
    </row>
    <row r="869" spans="1:2">
      <c r="A869" t="s">
        <v>2396</v>
      </c>
      <c r="B869" s="246" t="str">
        <f>IF('15. Pooled investment vehicles'!E16="Please select","",'15. Pooled investment vehicles'!E16)</f>
        <v/>
      </c>
    </row>
    <row r="870" spans="1:2">
      <c r="A870" t="s">
        <v>2397</v>
      </c>
      <c r="B870" s="246" t="str">
        <f>IF('15. Pooled investment vehicles'!F16="Please select","",'15. Pooled investment vehicles'!F16)</f>
        <v/>
      </c>
    </row>
    <row r="871" spans="1:2">
      <c r="A871" t="s">
        <v>2398</v>
      </c>
      <c r="B871" s="246" t="str">
        <f>IF('15. Pooled investment vehicles'!G16="Please select country","",'15. Pooled investment vehicles'!G16)</f>
        <v/>
      </c>
    </row>
    <row r="872" spans="1:2">
      <c r="A872" t="s">
        <v>2399</v>
      </c>
      <c r="B872" s="246" t="str">
        <f>IF('15. Pooled investment vehicles'!H16="","",'15. Pooled investment vehicles'!H16)</f>
        <v/>
      </c>
    </row>
    <row r="873" spans="1:2">
      <c r="A873" t="s">
        <v>2400</v>
      </c>
      <c r="B873" s="246" t="str">
        <f>IF('15. Pooled investment vehicles'!I16="Please select","",'15. Pooled investment vehicles'!I16)</f>
        <v/>
      </c>
    </row>
    <row r="874" spans="1:2">
      <c r="A874" t="s">
        <v>2401</v>
      </c>
      <c r="B874" s="246" t="str">
        <f>IF('15. Pooled investment vehicles'!J16="","",'15. Pooled investment vehicles'!J16)</f>
        <v/>
      </c>
    </row>
    <row r="875" spans="1:2">
      <c r="A875" t="s">
        <v>2402</v>
      </c>
      <c r="B875" s="246" t="str">
        <f>IF('15. Pooled investment vehicles'!K16="","",'15. Pooled investment vehicles'!K16)</f>
        <v/>
      </c>
    </row>
    <row r="876" spans="1:2">
      <c r="A876" t="s">
        <v>2403</v>
      </c>
      <c r="B876" s="246" t="str">
        <f>IF('15. Pooled investment vehicles'!A17="","",'15. Pooled investment vehicles'!A17)</f>
        <v/>
      </c>
    </row>
    <row r="877" spans="1:2">
      <c r="A877" t="s">
        <v>2404</v>
      </c>
      <c r="B877" s="246" t="str">
        <f>IF('15. Pooled investment vehicles'!B17="","",'15. Pooled investment vehicles'!B17)</f>
        <v/>
      </c>
    </row>
    <row r="878" spans="1:2">
      <c r="A878" t="s">
        <v>2405</v>
      </c>
      <c r="B878" s="246" t="str">
        <f>IF('15. Pooled investment vehicles'!C17="","",'15. Pooled investment vehicles'!C17)</f>
        <v/>
      </c>
    </row>
    <row r="879" spans="1:2">
      <c r="A879" t="s">
        <v>2406</v>
      </c>
      <c r="B879" s="246" t="str">
        <f>IF('15. Pooled investment vehicles'!D17="","",'15. Pooled investment vehicles'!D17)</f>
        <v/>
      </c>
    </row>
    <row r="880" spans="1:2">
      <c r="A880" t="s">
        <v>2407</v>
      </c>
      <c r="B880" s="246" t="str">
        <f>IF('15. Pooled investment vehicles'!E17="Please select","",'15. Pooled investment vehicles'!E17)</f>
        <v/>
      </c>
    </row>
    <row r="881" spans="1:2">
      <c r="A881" t="s">
        <v>2408</v>
      </c>
      <c r="B881" s="246" t="str">
        <f>IF('15. Pooled investment vehicles'!F17="Please select","",'15. Pooled investment vehicles'!F17)</f>
        <v/>
      </c>
    </row>
    <row r="882" spans="1:2">
      <c r="A882" t="s">
        <v>2409</v>
      </c>
      <c r="B882" s="246" t="str">
        <f>IF('15. Pooled investment vehicles'!G17="Please select country","",'15. Pooled investment vehicles'!G17)</f>
        <v/>
      </c>
    </row>
    <row r="883" spans="1:2">
      <c r="A883" t="s">
        <v>2410</v>
      </c>
      <c r="B883" s="246" t="str">
        <f>IF('15. Pooled investment vehicles'!H17="","",'15. Pooled investment vehicles'!H17)</f>
        <v/>
      </c>
    </row>
    <row r="884" spans="1:2">
      <c r="A884" t="s">
        <v>2411</v>
      </c>
      <c r="B884" s="246" t="str">
        <f>IF('15. Pooled investment vehicles'!I17="Please select","",'15. Pooled investment vehicles'!I17)</f>
        <v/>
      </c>
    </row>
    <row r="885" spans="1:2">
      <c r="A885" t="s">
        <v>2412</v>
      </c>
      <c r="B885" s="246" t="str">
        <f>IF('15. Pooled investment vehicles'!J17="","",'15. Pooled investment vehicles'!J17)</f>
        <v/>
      </c>
    </row>
    <row r="886" spans="1:2">
      <c r="A886" t="s">
        <v>2413</v>
      </c>
      <c r="B886" s="246" t="str">
        <f>IF('15. Pooled investment vehicles'!K17="","",'15. Pooled investment vehicles'!K17)</f>
        <v/>
      </c>
    </row>
    <row r="887" spans="1:2">
      <c r="A887" t="s">
        <v>2414</v>
      </c>
      <c r="B887" s="246" t="str">
        <f>IF('15. Pooled investment vehicles'!A18="","",'15. Pooled investment vehicles'!A18)</f>
        <v/>
      </c>
    </row>
    <row r="888" spans="1:2">
      <c r="A888" t="s">
        <v>2415</v>
      </c>
      <c r="B888" s="246" t="str">
        <f>IF('15. Pooled investment vehicles'!B18="","",'15. Pooled investment vehicles'!B18)</f>
        <v/>
      </c>
    </row>
    <row r="889" spans="1:2">
      <c r="A889" t="s">
        <v>2416</v>
      </c>
      <c r="B889" s="246" t="str">
        <f>IF('15. Pooled investment vehicles'!C18="","",'15. Pooled investment vehicles'!C18)</f>
        <v/>
      </c>
    </row>
    <row r="890" spans="1:2">
      <c r="A890" t="s">
        <v>2417</v>
      </c>
      <c r="B890" s="246" t="str">
        <f>IF('15. Pooled investment vehicles'!D18="","",'15. Pooled investment vehicles'!D18)</f>
        <v/>
      </c>
    </row>
    <row r="891" spans="1:2">
      <c r="A891" t="s">
        <v>2418</v>
      </c>
      <c r="B891" s="246" t="str">
        <f>IF('15. Pooled investment vehicles'!E18="Please select","",'15. Pooled investment vehicles'!E18)</f>
        <v/>
      </c>
    </row>
    <row r="892" spans="1:2">
      <c r="A892" t="s">
        <v>2419</v>
      </c>
      <c r="B892" s="246" t="str">
        <f>IF('15. Pooled investment vehicles'!F18="Please select","",'15. Pooled investment vehicles'!F18)</f>
        <v/>
      </c>
    </row>
    <row r="893" spans="1:2">
      <c r="A893" t="s">
        <v>2420</v>
      </c>
      <c r="B893" s="246" t="str">
        <f>IF('15. Pooled investment vehicles'!G18="Please select country","",'15. Pooled investment vehicles'!G18)</f>
        <v/>
      </c>
    </row>
    <row r="894" spans="1:2">
      <c r="A894" t="s">
        <v>2421</v>
      </c>
      <c r="B894" s="246" t="str">
        <f>IF('15. Pooled investment vehicles'!H18="","",'15. Pooled investment vehicles'!H18)</f>
        <v/>
      </c>
    </row>
    <row r="895" spans="1:2">
      <c r="A895" t="s">
        <v>2422</v>
      </c>
      <c r="B895" s="246" t="str">
        <f>IF('15. Pooled investment vehicles'!I18="Please select","",'15. Pooled investment vehicles'!I18)</f>
        <v/>
      </c>
    </row>
    <row r="896" spans="1:2">
      <c r="A896" t="s">
        <v>2423</v>
      </c>
      <c r="B896" s="246" t="str">
        <f>IF('15. Pooled investment vehicles'!J18="","",'15. Pooled investment vehicles'!J18)</f>
        <v/>
      </c>
    </row>
    <row r="897" spans="1:2">
      <c r="A897" t="s">
        <v>2424</v>
      </c>
      <c r="B897" s="246" t="str">
        <f>IF('15. Pooled investment vehicles'!K18="","",'15. Pooled investment vehicles'!K18)</f>
        <v/>
      </c>
    </row>
    <row r="898" spans="1:2">
      <c r="A898" t="s">
        <v>2425</v>
      </c>
      <c r="B898" s="246" t="str">
        <f>IF('15. Pooled investment vehicles'!A19="","",'15. Pooled investment vehicles'!A19)</f>
        <v/>
      </c>
    </row>
    <row r="899" spans="1:2">
      <c r="A899" t="s">
        <v>2426</v>
      </c>
      <c r="B899" s="246" t="str">
        <f>IF('15. Pooled investment vehicles'!B19="","",'15. Pooled investment vehicles'!B19)</f>
        <v/>
      </c>
    </row>
    <row r="900" spans="1:2">
      <c r="A900" t="s">
        <v>2427</v>
      </c>
      <c r="B900" s="246" t="str">
        <f>IF('15. Pooled investment vehicles'!C19="","",'15. Pooled investment vehicles'!C19)</f>
        <v/>
      </c>
    </row>
    <row r="901" spans="1:2">
      <c r="A901" t="s">
        <v>2428</v>
      </c>
      <c r="B901" s="246" t="str">
        <f>IF('15. Pooled investment vehicles'!D19="","",'15. Pooled investment vehicles'!D19)</f>
        <v/>
      </c>
    </row>
    <row r="902" spans="1:2">
      <c r="A902" t="s">
        <v>2429</v>
      </c>
      <c r="B902" s="246" t="str">
        <f>IF('15. Pooled investment vehicles'!E19="Please select","",'15. Pooled investment vehicles'!E19)</f>
        <v/>
      </c>
    </row>
    <row r="903" spans="1:2">
      <c r="A903" t="s">
        <v>2430</v>
      </c>
      <c r="B903" s="246" t="str">
        <f>IF('15. Pooled investment vehicles'!F19="Please select","",'15. Pooled investment vehicles'!F19)</f>
        <v/>
      </c>
    </row>
    <row r="904" spans="1:2">
      <c r="A904" t="s">
        <v>2431</v>
      </c>
      <c r="B904" s="246" t="str">
        <f>IF('15. Pooled investment vehicles'!G19="Please select country","",'15. Pooled investment vehicles'!G19)</f>
        <v/>
      </c>
    </row>
    <row r="905" spans="1:2">
      <c r="A905" t="s">
        <v>2432</v>
      </c>
      <c r="B905" s="246" t="str">
        <f>IF('15. Pooled investment vehicles'!H19="","",'15. Pooled investment vehicles'!H19)</f>
        <v/>
      </c>
    </row>
    <row r="906" spans="1:2">
      <c r="A906" t="s">
        <v>2433</v>
      </c>
      <c r="B906" s="246" t="str">
        <f>IF('15. Pooled investment vehicles'!I19="Please select","",'15. Pooled investment vehicles'!I19)</f>
        <v/>
      </c>
    </row>
    <row r="907" spans="1:2">
      <c r="A907" t="s">
        <v>2434</v>
      </c>
      <c r="B907" s="246" t="str">
        <f>IF('15. Pooled investment vehicles'!J19="","",'15. Pooled investment vehicles'!J19)</f>
        <v/>
      </c>
    </row>
    <row r="908" spans="1:2">
      <c r="A908" t="s">
        <v>2435</v>
      </c>
      <c r="B908" s="246" t="str">
        <f>IF('15. Pooled investment vehicles'!K19="","",'15. Pooled investment vehicles'!K19)</f>
        <v/>
      </c>
    </row>
    <row r="909" spans="1:2">
      <c r="A909" t="s">
        <v>2436</v>
      </c>
      <c r="B909" s="246" t="str">
        <f>IF('15. Pooled investment vehicles'!A20="","",'15. Pooled investment vehicles'!A20)</f>
        <v/>
      </c>
    </row>
    <row r="910" spans="1:2">
      <c r="A910" t="s">
        <v>2437</v>
      </c>
      <c r="B910" s="246" t="str">
        <f>IF('15. Pooled investment vehicles'!B20="","",'15. Pooled investment vehicles'!B20)</f>
        <v/>
      </c>
    </row>
    <row r="911" spans="1:2">
      <c r="A911" t="s">
        <v>2438</v>
      </c>
      <c r="B911" s="246" t="str">
        <f>IF('15. Pooled investment vehicles'!C20="","",'15. Pooled investment vehicles'!C20)</f>
        <v/>
      </c>
    </row>
    <row r="912" spans="1:2">
      <c r="A912" t="s">
        <v>2439</v>
      </c>
      <c r="B912" s="246" t="str">
        <f>IF('15. Pooled investment vehicles'!D20="","",'15. Pooled investment vehicles'!D20)</f>
        <v/>
      </c>
    </row>
    <row r="913" spans="1:2">
      <c r="A913" t="s">
        <v>2440</v>
      </c>
      <c r="B913" s="246" t="str">
        <f>IF('15. Pooled investment vehicles'!E20="Please select","",'15. Pooled investment vehicles'!E20)</f>
        <v/>
      </c>
    </row>
    <row r="914" spans="1:2">
      <c r="A914" t="s">
        <v>2441</v>
      </c>
      <c r="B914" s="246" t="str">
        <f>IF('15. Pooled investment vehicles'!F20="Please select","",'15. Pooled investment vehicles'!F20)</f>
        <v/>
      </c>
    </row>
    <row r="915" spans="1:2">
      <c r="A915" t="s">
        <v>2442</v>
      </c>
      <c r="B915" s="246" t="str">
        <f>IF('15. Pooled investment vehicles'!G20="Please select country","",'15. Pooled investment vehicles'!G20)</f>
        <v/>
      </c>
    </row>
    <row r="916" spans="1:2">
      <c r="A916" t="s">
        <v>2443</v>
      </c>
      <c r="B916" s="246" t="str">
        <f>IF('15. Pooled investment vehicles'!H20="","",'15. Pooled investment vehicles'!H20)</f>
        <v/>
      </c>
    </row>
    <row r="917" spans="1:2">
      <c r="A917" t="s">
        <v>2444</v>
      </c>
      <c r="B917" s="246" t="str">
        <f>IF('15. Pooled investment vehicles'!I20="Please select","",'15. Pooled investment vehicles'!I20)</f>
        <v/>
      </c>
    </row>
    <row r="918" spans="1:2">
      <c r="A918" t="s">
        <v>2445</v>
      </c>
      <c r="B918" s="246" t="str">
        <f>IF('15. Pooled investment vehicles'!J20="","",'15. Pooled investment vehicles'!J20)</f>
        <v/>
      </c>
    </row>
    <row r="919" spans="1:2">
      <c r="A919" t="s">
        <v>2446</v>
      </c>
      <c r="B919" s="246" t="str">
        <f>IF('15. Pooled investment vehicles'!K20="","",'15. Pooled investment vehicles'!K20)</f>
        <v/>
      </c>
    </row>
    <row r="920" spans="1:2">
      <c r="A920" t="s">
        <v>2447</v>
      </c>
      <c r="B920" s="246" t="str">
        <f>IF('15. Pooled investment vehicles'!A21="","",'15. Pooled investment vehicles'!A21)</f>
        <v/>
      </c>
    </row>
    <row r="921" spans="1:2">
      <c r="A921" t="s">
        <v>2448</v>
      </c>
      <c r="B921" s="246" t="str">
        <f>IF('15. Pooled investment vehicles'!B21="","",'15. Pooled investment vehicles'!B21)</f>
        <v/>
      </c>
    </row>
    <row r="922" spans="1:2">
      <c r="A922" t="s">
        <v>2449</v>
      </c>
      <c r="B922" s="246" t="str">
        <f>IF('15. Pooled investment vehicles'!C21="","",'15. Pooled investment vehicles'!C21)</f>
        <v/>
      </c>
    </row>
    <row r="923" spans="1:2">
      <c r="A923" t="s">
        <v>2450</v>
      </c>
      <c r="B923" s="246" t="str">
        <f>IF('15. Pooled investment vehicles'!D21="","",'15. Pooled investment vehicles'!D21)</f>
        <v/>
      </c>
    </row>
    <row r="924" spans="1:2">
      <c r="A924" t="s">
        <v>2451</v>
      </c>
      <c r="B924" s="246" t="str">
        <f>IF('15. Pooled investment vehicles'!E21="Please select","",'15. Pooled investment vehicles'!E21)</f>
        <v/>
      </c>
    </row>
    <row r="925" spans="1:2">
      <c r="A925" t="s">
        <v>2452</v>
      </c>
      <c r="B925" s="246" t="str">
        <f>IF('15. Pooled investment vehicles'!F21="Please select","",'15. Pooled investment vehicles'!F21)</f>
        <v/>
      </c>
    </row>
    <row r="926" spans="1:2">
      <c r="A926" t="s">
        <v>2453</v>
      </c>
      <c r="B926" s="246" t="str">
        <f>IF('15. Pooled investment vehicles'!G21="Please select country","",'15. Pooled investment vehicles'!G21)</f>
        <v/>
      </c>
    </row>
    <row r="927" spans="1:2">
      <c r="A927" t="s">
        <v>2454</v>
      </c>
      <c r="B927" s="246" t="str">
        <f>IF('15. Pooled investment vehicles'!H21="","",'15. Pooled investment vehicles'!H21)</f>
        <v/>
      </c>
    </row>
    <row r="928" spans="1:2">
      <c r="A928" t="s">
        <v>2455</v>
      </c>
      <c r="B928" s="246" t="str">
        <f>IF('15. Pooled investment vehicles'!I21="Please select","",'15. Pooled investment vehicles'!I21)</f>
        <v/>
      </c>
    </row>
    <row r="929" spans="1:2">
      <c r="A929" t="s">
        <v>2456</v>
      </c>
      <c r="B929" s="246" t="str">
        <f>IF('15. Pooled investment vehicles'!J21="","",'15. Pooled investment vehicles'!J21)</f>
        <v/>
      </c>
    </row>
    <row r="930" spans="1:2">
      <c r="A930" t="s">
        <v>2457</v>
      </c>
      <c r="B930" s="246" t="str">
        <f>IF('15. Pooled investment vehicles'!K21="","",'15. Pooled investment vehicles'!K21)</f>
        <v/>
      </c>
    </row>
    <row r="931" spans="1:2">
      <c r="A931" t="s">
        <v>2458</v>
      </c>
      <c r="B931" s="246" t="str">
        <f>IF('15. Pooled investment vehicles'!A22="","",'15. Pooled investment vehicles'!A22)</f>
        <v/>
      </c>
    </row>
    <row r="932" spans="1:2">
      <c r="A932" t="s">
        <v>2459</v>
      </c>
      <c r="B932" s="246" t="str">
        <f>IF('15. Pooled investment vehicles'!B22="","",'15. Pooled investment vehicles'!B22)</f>
        <v/>
      </c>
    </row>
    <row r="933" spans="1:2">
      <c r="A933" t="s">
        <v>2460</v>
      </c>
      <c r="B933" s="246" t="str">
        <f>IF('15. Pooled investment vehicles'!C22="","",'15. Pooled investment vehicles'!C22)</f>
        <v/>
      </c>
    </row>
    <row r="934" spans="1:2">
      <c r="A934" t="s">
        <v>2461</v>
      </c>
      <c r="B934" s="246" t="str">
        <f>IF('15. Pooled investment vehicles'!D22="","",'15. Pooled investment vehicles'!D22)</f>
        <v/>
      </c>
    </row>
    <row r="935" spans="1:2">
      <c r="A935" t="s">
        <v>2462</v>
      </c>
      <c r="B935" s="246" t="str">
        <f>IF('15. Pooled investment vehicles'!E22="Please select","",'15. Pooled investment vehicles'!E22)</f>
        <v/>
      </c>
    </row>
    <row r="936" spans="1:2">
      <c r="A936" t="s">
        <v>2463</v>
      </c>
      <c r="B936" s="246" t="str">
        <f>IF('15. Pooled investment vehicles'!F22="Please select","",'15. Pooled investment vehicles'!F22)</f>
        <v/>
      </c>
    </row>
    <row r="937" spans="1:2">
      <c r="A937" t="s">
        <v>2464</v>
      </c>
      <c r="B937" s="246" t="str">
        <f>IF('15. Pooled investment vehicles'!G22="Please select country","",'15. Pooled investment vehicles'!G22)</f>
        <v/>
      </c>
    </row>
    <row r="938" spans="1:2">
      <c r="A938" t="s">
        <v>2465</v>
      </c>
      <c r="B938" s="246" t="str">
        <f>IF('15. Pooled investment vehicles'!H22="","",'15. Pooled investment vehicles'!H22)</f>
        <v/>
      </c>
    </row>
    <row r="939" spans="1:2">
      <c r="A939" t="s">
        <v>2466</v>
      </c>
      <c r="B939" s="246" t="str">
        <f>IF('15. Pooled investment vehicles'!I22="Please select","",'15. Pooled investment vehicles'!I22)</f>
        <v/>
      </c>
    </row>
    <row r="940" spans="1:2">
      <c r="A940" t="s">
        <v>2467</v>
      </c>
      <c r="B940" s="246" t="str">
        <f>IF('15. Pooled investment vehicles'!J22="","",'15. Pooled investment vehicles'!J22)</f>
        <v/>
      </c>
    </row>
    <row r="941" spans="1:2">
      <c r="A941" t="s">
        <v>2468</v>
      </c>
      <c r="B941" s="246" t="str">
        <f>IF('15. Pooled investment vehicles'!K22="","",'15. Pooled investment vehicles'!K22)</f>
        <v/>
      </c>
    </row>
    <row r="942" spans="1:2">
      <c r="A942" t="s">
        <v>2469</v>
      </c>
      <c r="B942" s="246" t="str">
        <f>IF('15. Pooled investment vehicles'!A23="","",'15. Pooled investment vehicles'!A23)</f>
        <v/>
      </c>
    </row>
    <row r="943" spans="1:2">
      <c r="A943" t="s">
        <v>2470</v>
      </c>
      <c r="B943" s="246" t="str">
        <f>IF('15. Pooled investment vehicles'!B23="","",'15. Pooled investment vehicles'!B23)</f>
        <v/>
      </c>
    </row>
    <row r="944" spans="1:2">
      <c r="A944" t="s">
        <v>2471</v>
      </c>
      <c r="B944" s="246" t="str">
        <f>IF('15. Pooled investment vehicles'!C23="","",'15. Pooled investment vehicles'!C23)</f>
        <v/>
      </c>
    </row>
    <row r="945" spans="1:2">
      <c r="A945" t="s">
        <v>2472</v>
      </c>
      <c r="B945" s="246" t="str">
        <f>IF('15. Pooled investment vehicles'!D23="","",'15. Pooled investment vehicles'!D23)</f>
        <v/>
      </c>
    </row>
    <row r="946" spans="1:2">
      <c r="A946" t="s">
        <v>2473</v>
      </c>
      <c r="B946" s="246" t="str">
        <f>IF('15. Pooled investment vehicles'!E23="Please select","",'15. Pooled investment vehicles'!E23)</f>
        <v/>
      </c>
    </row>
    <row r="947" spans="1:2">
      <c r="A947" t="s">
        <v>2474</v>
      </c>
      <c r="B947" s="246" t="str">
        <f>IF('15. Pooled investment vehicles'!F23="Please select","",'15. Pooled investment vehicles'!F23)</f>
        <v/>
      </c>
    </row>
    <row r="948" spans="1:2">
      <c r="A948" t="s">
        <v>2475</v>
      </c>
      <c r="B948" s="246" t="str">
        <f>IF('15. Pooled investment vehicles'!G23="Please select country","",'15. Pooled investment vehicles'!G23)</f>
        <v/>
      </c>
    </row>
    <row r="949" spans="1:2">
      <c r="A949" t="s">
        <v>2476</v>
      </c>
      <c r="B949" s="246" t="str">
        <f>IF('15. Pooled investment vehicles'!H23="","",'15. Pooled investment vehicles'!H23)</f>
        <v/>
      </c>
    </row>
    <row r="950" spans="1:2">
      <c r="A950" t="s">
        <v>2477</v>
      </c>
      <c r="B950" s="246" t="str">
        <f>IF('15. Pooled investment vehicles'!I23="Please select","",'15. Pooled investment vehicles'!I23)</f>
        <v/>
      </c>
    </row>
    <row r="951" spans="1:2">
      <c r="A951" t="s">
        <v>2478</v>
      </c>
      <c r="B951" s="246" t="str">
        <f>IF('15. Pooled investment vehicles'!J23="","",'15. Pooled investment vehicles'!J23)</f>
        <v/>
      </c>
    </row>
    <row r="952" spans="1:2">
      <c r="A952" t="s">
        <v>2479</v>
      </c>
      <c r="B952" s="246" t="str">
        <f>IF('15. Pooled investment vehicles'!K23="","",'15. Pooled investment vehicles'!K23)</f>
        <v/>
      </c>
    </row>
    <row r="953" spans="1:2">
      <c r="A953" t="s">
        <v>2480</v>
      </c>
      <c r="B953" s="246" t="str">
        <f>IF('15. Pooled investment vehicles'!A24="","",'15. Pooled investment vehicles'!A24)</f>
        <v/>
      </c>
    </row>
    <row r="954" spans="1:2">
      <c r="A954" t="s">
        <v>2481</v>
      </c>
      <c r="B954" s="246" t="str">
        <f>IF('15. Pooled investment vehicles'!B24="","",'15. Pooled investment vehicles'!B24)</f>
        <v/>
      </c>
    </row>
    <row r="955" spans="1:2">
      <c r="A955" t="s">
        <v>2482</v>
      </c>
      <c r="B955" s="246" t="str">
        <f>IF('15. Pooled investment vehicles'!C24="","",'15. Pooled investment vehicles'!C24)</f>
        <v/>
      </c>
    </row>
    <row r="956" spans="1:2">
      <c r="A956" t="s">
        <v>2483</v>
      </c>
      <c r="B956" s="246" t="str">
        <f>IF('15. Pooled investment vehicles'!D24="","",'15. Pooled investment vehicles'!D24)</f>
        <v/>
      </c>
    </row>
    <row r="957" spans="1:2">
      <c r="A957" t="s">
        <v>2484</v>
      </c>
      <c r="B957" s="246" t="str">
        <f>IF('15. Pooled investment vehicles'!E24="Please select","",'15. Pooled investment vehicles'!E24)</f>
        <v/>
      </c>
    </row>
    <row r="958" spans="1:2">
      <c r="A958" t="s">
        <v>2485</v>
      </c>
      <c r="B958" s="246" t="str">
        <f>IF('15. Pooled investment vehicles'!F24="Please select","",'15. Pooled investment vehicles'!F24)</f>
        <v/>
      </c>
    </row>
    <row r="959" spans="1:2">
      <c r="A959" t="s">
        <v>2486</v>
      </c>
      <c r="B959" s="246" t="str">
        <f>IF('15. Pooled investment vehicles'!G24="Please select country","",'15. Pooled investment vehicles'!G24)</f>
        <v/>
      </c>
    </row>
    <row r="960" spans="1:2">
      <c r="A960" t="s">
        <v>2487</v>
      </c>
      <c r="B960" s="246" t="str">
        <f>IF('15. Pooled investment vehicles'!H24="","",'15. Pooled investment vehicles'!H24)</f>
        <v/>
      </c>
    </row>
    <row r="961" spans="1:2">
      <c r="A961" t="s">
        <v>2488</v>
      </c>
      <c r="B961" s="246" t="str">
        <f>IF('15. Pooled investment vehicles'!I24="Please select","",'15. Pooled investment vehicles'!I24)</f>
        <v/>
      </c>
    </row>
    <row r="962" spans="1:2">
      <c r="A962" t="s">
        <v>2489</v>
      </c>
      <c r="B962" s="246" t="str">
        <f>IF('15. Pooled investment vehicles'!J24="","",'15. Pooled investment vehicles'!J24)</f>
        <v/>
      </c>
    </row>
    <row r="963" spans="1:2">
      <c r="A963" t="s">
        <v>2490</v>
      </c>
      <c r="B963" s="246" t="str">
        <f>IF('15. Pooled investment vehicles'!K24="","",'15. Pooled investment vehicles'!K24)</f>
        <v/>
      </c>
    </row>
    <row r="964" spans="1:2">
      <c r="A964" t="s">
        <v>2491</v>
      </c>
      <c r="B964" s="246" t="str">
        <f>IF('15. Pooled investment vehicles'!A25="","",'15. Pooled investment vehicles'!A25)</f>
        <v/>
      </c>
    </row>
    <row r="965" spans="1:2">
      <c r="A965" t="s">
        <v>2492</v>
      </c>
      <c r="B965" s="246" t="str">
        <f>IF('15. Pooled investment vehicles'!B25="","",'15. Pooled investment vehicles'!B25)</f>
        <v/>
      </c>
    </row>
    <row r="966" spans="1:2">
      <c r="A966" t="s">
        <v>2493</v>
      </c>
      <c r="B966" s="246" t="str">
        <f>IF('15. Pooled investment vehicles'!C25="","",'15. Pooled investment vehicles'!C25)</f>
        <v/>
      </c>
    </row>
    <row r="967" spans="1:2">
      <c r="A967" t="s">
        <v>2494</v>
      </c>
      <c r="B967" s="246" t="str">
        <f>IF('15. Pooled investment vehicles'!D25="","",'15. Pooled investment vehicles'!D25)</f>
        <v/>
      </c>
    </row>
    <row r="968" spans="1:2">
      <c r="A968" t="s">
        <v>2495</v>
      </c>
      <c r="B968" s="246" t="str">
        <f>IF('15. Pooled investment vehicles'!E25="Please select","",'15. Pooled investment vehicles'!E25)</f>
        <v/>
      </c>
    </row>
    <row r="969" spans="1:2">
      <c r="A969" t="s">
        <v>2496</v>
      </c>
      <c r="B969" s="246" t="str">
        <f>IF('15. Pooled investment vehicles'!F25="Please select","",'15. Pooled investment vehicles'!F25)</f>
        <v/>
      </c>
    </row>
    <row r="970" spans="1:2">
      <c r="A970" t="s">
        <v>2497</v>
      </c>
      <c r="B970" s="246" t="str">
        <f>IF('15. Pooled investment vehicles'!G25="Please select country","",'15. Pooled investment vehicles'!G25)</f>
        <v/>
      </c>
    </row>
    <row r="971" spans="1:2">
      <c r="A971" t="s">
        <v>2498</v>
      </c>
      <c r="B971" s="246" t="str">
        <f>IF('15. Pooled investment vehicles'!H25="","",'15. Pooled investment vehicles'!H25)</f>
        <v/>
      </c>
    </row>
    <row r="972" spans="1:2">
      <c r="A972" t="s">
        <v>2499</v>
      </c>
      <c r="B972" s="246" t="str">
        <f>IF('15. Pooled investment vehicles'!I25="Please select","",'15. Pooled investment vehicles'!I25)</f>
        <v/>
      </c>
    </row>
    <row r="973" spans="1:2">
      <c r="A973" t="s">
        <v>2500</v>
      </c>
      <c r="B973" s="246" t="str">
        <f>IF('15. Pooled investment vehicles'!J25="","",'15. Pooled investment vehicles'!J25)</f>
        <v/>
      </c>
    </row>
    <row r="974" spans="1:2">
      <c r="A974" t="s">
        <v>2501</v>
      </c>
      <c r="B974" s="246" t="str">
        <f>IF('15. Pooled investment vehicles'!K25="","",'15. Pooled investment vehicles'!K25)</f>
        <v/>
      </c>
    </row>
    <row r="975" spans="1:2">
      <c r="A975" t="s">
        <v>2502</v>
      </c>
      <c r="B975" s="246" t="str">
        <f>IF('15. Pooled investment vehicles'!A26="","",'15. Pooled investment vehicles'!A26)</f>
        <v/>
      </c>
    </row>
    <row r="976" spans="1:2">
      <c r="A976" t="s">
        <v>2503</v>
      </c>
      <c r="B976" s="246" t="str">
        <f>IF('15. Pooled investment vehicles'!B26="","",'15. Pooled investment vehicles'!B26)</f>
        <v/>
      </c>
    </row>
    <row r="977" spans="1:2">
      <c r="A977" t="s">
        <v>2504</v>
      </c>
      <c r="B977" s="246" t="str">
        <f>IF('15. Pooled investment vehicles'!C26="","",'15. Pooled investment vehicles'!C26)</f>
        <v/>
      </c>
    </row>
    <row r="978" spans="1:2">
      <c r="A978" t="s">
        <v>2505</v>
      </c>
      <c r="B978" s="246" t="str">
        <f>IF('15. Pooled investment vehicles'!D26="","",'15. Pooled investment vehicles'!D26)</f>
        <v/>
      </c>
    </row>
    <row r="979" spans="1:2">
      <c r="A979" t="s">
        <v>2506</v>
      </c>
      <c r="B979" s="246" t="str">
        <f>IF('15. Pooled investment vehicles'!E26="Please select","",'15. Pooled investment vehicles'!E26)</f>
        <v/>
      </c>
    </row>
    <row r="980" spans="1:2">
      <c r="A980" t="s">
        <v>2507</v>
      </c>
      <c r="B980" s="246" t="str">
        <f>IF('15. Pooled investment vehicles'!F26="Please select","",'15. Pooled investment vehicles'!F26)</f>
        <v/>
      </c>
    </row>
    <row r="981" spans="1:2">
      <c r="A981" t="s">
        <v>2508</v>
      </c>
      <c r="B981" s="246" t="str">
        <f>IF('15. Pooled investment vehicles'!G26="Please select country","",'15. Pooled investment vehicles'!G26)</f>
        <v/>
      </c>
    </row>
    <row r="982" spans="1:2">
      <c r="A982" t="s">
        <v>2509</v>
      </c>
      <c r="B982" s="246" t="str">
        <f>IF('15. Pooled investment vehicles'!H26="","",'15. Pooled investment vehicles'!H26)</f>
        <v/>
      </c>
    </row>
    <row r="983" spans="1:2">
      <c r="A983" t="s">
        <v>2510</v>
      </c>
      <c r="B983" s="246" t="str">
        <f>IF('15. Pooled investment vehicles'!I26="Please select","",'15. Pooled investment vehicles'!I26)</f>
        <v/>
      </c>
    </row>
    <row r="984" spans="1:2">
      <c r="A984" t="s">
        <v>2511</v>
      </c>
      <c r="B984" s="246" t="str">
        <f>IF('15. Pooled investment vehicles'!J26="","",'15. Pooled investment vehicles'!J26)</f>
        <v/>
      </c>
    </row>
    <row r="985" spans="1:2">
      <c r="A985" t="s">
        <v>2512</v>
      </c>
      <c r="B985" s="246" t="str">
        <f>IF('15. Pooled investment vehicles'!K26="","",'15. Pooled investment vehicles'!K26)</f>
        <v/>
      </c>
    </row>
    <row r="986" spans="1:2">
      <c r="A986" t="s">
        <v>2513</v>
      </c>
      <c r="B986" s="246" t="str">
        <f>IF('15. Pooled investment vehicles'!A27="","",'15. Pooled investment vehicles'!A27)</f>
        <v/>
      </c>
    </row>
    <row r="987" spans="1:2">
      <c r="A987" t="s">
        <v>2514</v>
      </c>
      <c r="B987" s="246" t="str">
        <f>IF('15. Pooled investment vehicles'!B27="","",'15. Pooled investment vehicles'!B27)</f>
        <v/>
      </c>
    </row>
    <row r="988" spans="1:2">
      <c r="A988" t="s">
        <v>2515</v>
      </c>
      <c r="B988" s="246" t="str">
        <f>IF('15. Pooled investment vehicles'!C27="","",'15. Pooled investment vehicles'!C27)</f>
        <v/>
      </c>
    </row>
    <row r="989" spans="1:2">
      <c r="A989" t="s">
        <v>2516</v>
      </c>
      <c r="B989" s="246" t="str">
        <f>IF('15. Pooled investment vehicles'!D27="","",'15. Pooled investment vehicles'!D27)</f>
        <v/>
      </c>
    </row>
    <row r="990" spans="1:2">
      <c r="A990" t="s">
        <v>2517</v>
      </c>
      <c r="B990" s="246" t="str">
        <f>IF('15. Pooled investment vehicles'!E27="Please select","",'15. Pooled investment vehicles'!E27)</f>
        <v/>
      </c>
    </row>
    <row r="991" spans="1:2">
      <c r="A991" t="s">
        <v>2518</v>
      </c>
      <c r="B991" s="246" t="str">
        <f>IF('15. Pooled investment vehicles'!F27="Please select","",'15. Pooled investment vehicles'!F27)</f>
        <v/>
      </c>
    </row>
    <row r="992" spans="1:2">
      <c r="A992" t="s">
        <v>2519</v>
      </c>
      <c r="B992" s="246" t="str">
        <f>IF('15. Pooled investment vehicles'!G27="Please select country","",'15. Pooled investment vehicles'!G27)</f>
        <v/>
      </c>
    </row>
    <row r="993" spans="1:2">
      <c r="A993" t="s">
        <v>2520</v>
      </c>
      <c r="B993" s="246" t="str">
        <f>IF('15. Pooled investment vehicles'!H27="","",'15. Pooled investment vehicles'!H27)</f>
        <v/>
      </c>
    </row>
    <row r="994" spans="1:2">
      <c r="A994" t="s">
        <v>2521</v>
      </c>
      <c r="B994" s="246" t="str">
        <f>IF('15. Pooled investment vehicles'!I27="Please select","",'15. Pooled investment vehicles'!I27)</f>
        <v/>
      </c>
    </row>
    <row r="995" spans="1:2">
      <c r="A995" t="s">
        <v>2522</v>
      </c>
      <c r="B995" s="246" t="str">
        <f>IF('15. Pooled investment vehicles'!J27="","",'15. Pooled investment vehicles'!J27)</f>
        <v/>
      </c>
    </row>
    <row r="996" spans="1:2">
      <c r="A996" t="s">
        <v>2523</v>
      </c>
      <c r="B996" s="246" t="str">
        <f>IF('15. Pooled investment vehicles'!K27="","",'15. Pooled investment vehicles'!K27)</f>
        <v/>
      </c>
    </row>
    <row r="997" spans="1:2">
      <c r="A997" t="s">
        <v>2524</v>
      </c>
      <c r="B997" s="246" t="str">
        <f>IF('15. Pooled investment vehicles'!A28="","",'15. Pooled investment vehicles'!A28)</f>
        <v/>
      </c>
    </row>
    <row r="998" spans="1:2">
      <c r="A998" t="s">
        <v>2525</v>
      </c>
      <c r="B998" s="246" t="str">
        <f>IF('15. Pooled investment vehicles'!B28="","",'15. Pooled investment vehicles'!B28)</f>
        <v/>
      </c>
    </row>
    <row r="999" spans="1:2">
      <c r="A999" t="s">
        <v>2526</v>
      </c>
      <c r="B999" s="246" t="str">
        <f>IF('15. Pooled investment vehicles'!C28="","",'15. Pooled investment vehicles'!C28)</f>
        <v/>
      </c>
    </row>
    <row r="1000" spans="1:2">
      <c r="A1000" t="s">
        <v>2527</v>
      </c>
      <c r="B1000" s="246" t="str">
        <f>IF('15. Pooled investment vehicles'!D28="","",'15. Pooled investment vehicles'!D28)</f>
        <v/>
      </c>
    </row>
    <row r="1001" spans="1:2">
      <c r="A1001" t="s">
        <v>2528</v>
      </c>
      <c r="B1001" s="246" t="str">
        <f>IF('15. Pooled investment vehicles'!E28="Please select","",'15. Pooled investment vehicles'!E28)</f>
        <v/>
      </c>
    </row>
    <row r="1002" spans="1:2">
      <c r="A1002" t="s">
        <v>2529</v>
      </c>
      <c r="B1002" s="246" t="str">
        <f>IF('15. Pooled investment vehicles'!F28="Please select","",'15. Pooled investment vehicles'!F28)</f>
        <v/>
      </c>
    </row>
    <row r="1003" spans="1:2">
      <c r="A1003" t="s">
        <v>2530</v>
      </c>
      <c r="B1003" s="246" t="str">
        <f>IF('15. Pooled investment vehicles'!G28="Please select country","",'15. Pooled investment vehicles'!G28)</f>
        <v/>
      </c>
    </row>
    <row r="1004" spans="1:2">
      <c r="A1004" t="s">
        <v>2531</v>
      </c>
      <c r="B1004" s="246" t="str">
        <f>IF('15. Pooled investment vehicles'!H28="","",'15. Pooled investment vehicles'!H28)</f>
        <v/>
      </c>
    </row>
    <row r="1005" spans="1:2">
      <c r="A1005" t="s">
        <v>2532</v>
      </c>
      <c r="B1005" s="246" t="str">
        <f>IF('15. Pooled investment vehicles'!I28="Please select","",'15. Pooled investment vehicles'!I28)</f>
        <v/>
      </c>
    </row>
    <row r="1006" spans="1:2">
      <c r="A1006" t="s">
        <v>2533</v>
      </c>
      <c r="B1006" s="246" t="str">
        <f>IF('15. Pooled investment vehicles'!J28="","",'15. Pooled investment vehicles'!J28)</f>
        <v/>
      </c>
    </row>
    <row r="1007" spans="1:2">
      <c r="A1007" t="s">
        <v>2534</v>
      </c>
      <c r="B1007" s="246" t="str">
        <f>IF('15. Pooled investment vehicles'!K28="","",'15. Pooled investment vehicles'!K28)</f>
        <v/>
      </c>
    </row>
    <row r="1008" spans="1:2">
      <c r="A1008" t="s">
        <v>2535</v>
      </c>
      <c r="B1008" s="246" t="str">
        <f>IF('15. Pooled investment vehicles'!A29="","",'15. Pooled investment vehicles'!A29)</f>
        <v/>
      </c>
    </row>
    <row r="1009" spans="1:2">
      <c r="A1009" t="s">
        <v>2536</v>
      </c>
      <c r="B1009" s="246" t="str">
        <f>IF('15. Pooled investment vehicles'!B29="","",'15. Pooled investment vehicles'!B29)</f>
        <v/>
      </c>
    </row>
    <row r="1010" spans="1:2">
      <c r="A1010" t="s">
        <v>2537</v>
      </c>
      <c r="B1010" s="246" t="str">
        <f>IF('15. Pooled investment vehicles'!C29="","",'15. Pooled investment vehicles'!C29)</f>
        <v/>
      </c>
    </row>
    <row r="1011" spans="1:2">
      <c r="A1011" t="s">
        <v>2538</v>
      </c>
      <c r="B1011" s="246" t="str">
        <f>IF('15. Pooled investment vehicles'!D29="","",'15. Pooled investment vehicles'!D29)</f>
        <v/>
      </c>
    </row>
    <row r="1012" spans="1:2">
      <c r="A1012" t="s">
        <v>2539</v>
      </c>
      <c r="B1012" s="246" t="str">
        <f>IF('15. Pooled investment vehicles'!E29="Please select","",'15. Pooled investment vehicles'!E29)</f>
        <v/>
      </c>
    </row>
    <row r="1013" spans="1:2">
      <c r="A1013" t="s">
        <v>2540</v>
      </c>
      <c r="B1013" s="246" t="str">
        <f>IF('15. Pooled investment vehicles'!F29="Please select","",'15. Pooled investment vehicles'!F29)</f>
        <v/>
      </c>
    </row>
    <row r="1014" spans="1:2">
      <c r="A1014" t="s">
        <v>2541</v>
      </c>
      <c r="B1014" s="246" t="str">
        <f>IF('15. Pooled investment vehicles'!G29="Please select country","",'15. Pooled investment vehicles'!G29)</f>
        <v/>
      </c>
    </row>
    <row r="1015" spans="1:2">
      <c r="A1015" t="s">
        <v>2542</v>
      </c>
      <c r="B1015" s="246" t="str">
        <f>IF('15. Pooled investment vehicles'!H29="","",'15. Pooled investment vehicles'!H29)</f>
        <v/>
      </c>
    </row>
    <row r="1016" spans="1:2">
      <c r="A1016" t="s">
        <v>2543</v>
      </c>
      <c r="B1016" s="246" t="str">
        <f>IF('15. Pooled investment vehicles'!I29="Please select","",'15. Pooled investment vehicles'!I29)</f>
        <v/>
      </c>
    </row>
    <row r="1017" spans="1:2">
      <c r="A1017" t="s">
        <v>2544</v>
      </c>
      <c r="B1017" s="246" t="str">
        <f>IF('15. Pooled investment vehicles'!J29="","",'15. Pooled investment vehicles'!J29)</f>
        <v/>
      </c>
    </row>
    <row r="1018" spans="1:2">
      <c r="A1018" t="s">
        <v>2545</v>
      </c>
      <c r="B1018" s="246" t="str">
        <f>IF('15. Pooled investment vehicles'!K29="","",'15. Pooled investment vehicles'!K29)</f>
        <v/>
      </c>
    </row>
    <row r="1019" spans="1:2">
      <c r="A1019" t="s">
        <v>2546</v>
      </c>
      <c r="B1019" s="246" t="str">
        <f>IF('15. Pooled investment vehicles'!A30="","",'15. Pooled investment vehicles'!A30)</f>
        <v/>
      </c>
    </row>
    <row r="1020" spans="1:2">
      <c r="A1020" t="s">
        <v>2547</v>
      </c>
      <c r="B1020" s="246" t="str">
        <f>IF('15. Pooled investment vehicles'!B30="","",'15. Pooled investment vehicles'!B30)</f>
        <v/>
      </c>
    </row>
    <row r="1021" spans="1:2">
      <c r="A1021" t="s">
        <v>2548</v>
      </c>
      <c r="B1021" s="246" t="str">
        <f>IF('15. Pooled investment vehicles'!C30="","",'15. Pooled investment vehicles'!C30)</f>
        <v/>
      </c>
    </row>
    <row r="1022" spans="1:2">
      <c r="A1022" t="s">
        <v>2549</v>
      </c>
      <c r="B1022" s="246" t="str">
        <f>IF('15. Pooled investment vehicles'!D30="","",'15. Pooled investment vehicles'!D30)</f>
        <v/>
      </c>
    </row>
    <row r="1023" spans="1:2">
      <c r="A1023" t="s">
        <v>2550</v>
      </c>
      <c r="B1023" s="246" t="str">
        <f>IF('15. Pooled investment vehicles'!E30="Please select","",'15. Pooled investment vehicles'!E30)</f>
        <v/>
      </c>
    </row>
    <row r="1024" spans="1:2">
      <c r="A1024" t="s">
        <v>2551</v>
      </c>
      <c r="B1024" s="246" t="str">
        <f>IF('15. Pooled investment vehicles'!F30="Please select","",'15. Pooled investment vehicles'!F30)</f>
        <v/>
      </c>
    </row>
    <row r="1025" spans="1:2">
      <c r="A1025" t="s">
        <v>2552</v>
      </c>
      <c r="B1025" s="246" t="str">
        <f>IF('15. Pooled investment vehicles'!G30="Please select country","",'15. Pooled investment vehicles'!G30)</f>
        <v/>
      </c>
    </row>
    <row r="1026" spans="1:2">
      <c r="A1026" t="s">
        <v>2553</v>
      </c>
      <c r="B1026" s="246" t="str">
        <f>IF('15. Pooled investment vehicles'!H30="","",'15. Pooled investment vehicles'!H30)</f>
        <v/>
      </c>
    </row>
    <row r="1027" spans="1:2">
      <c r="A1027" t="s">
        <v>2554</v>
      </c>
      <c r="B1027" s="246" t="str">
        <f>IF('15. Pooled investment vehicles'!I30="Please select","",'15. Pooled investment vehicles'!I30)</f>
        <v/>
      </c>
    </row>
    <row r="1028" spans="1:2">
      <c r="A1028" t="s">
        <v>2555</v>
      </c>
      <c r="B1028" s="246" t="str">
        <f>IF('15. Pooled investment vehicles'!J30="","",'15. Pooled investment vehicles'!J30)</f>
        <v/>
      </c>
    </row>
    <row r="1029" spans="1:2">
      <c r="A1029" t="s">
        <v>2556</v>
      </c>
      <c r="B1029" s="246" t="str">
        <f>IF('15. Pooled investment vehicles'!K30="","",'15. Pooled investment vehicles'!K30)</f>
        <v/>
      </c>
    </row>
    <row r="1030" spans="1:2">
      <c r="A1030" t="s">
        <v>2557</v>
      </c>
      <c r="B1030" s="246" t="str">
        <f>IF('15. Pooled investment vehicles'!A31="","",'15. Pooled investment vehicles'!A31)</f>
        <v/>
      </c>
    </row>
    <row r="1031" spans="1:2">
      <c r="A1031" t="s">
        <v>2558</v>
      </c>
      <c r="B1031" s="246" t="str">
        <f>IF('15. Pooled investment vehicles'!B31="","",'15. Pooled investment vehicles'!B31)</f>
        <v/>
      </c>
    </row>
    <row r="1032" spans="1:2">
      <c r="A1032" t="s">
        <v>2559</v>
      </c>
      <c r="B1032" s="246" t="str">
        <f>IF('15. Pooled investment vehicles'!C31="","",'15. Pooled investment vehicles'!C31)</f>
        <v/>
      </c>
    </row>
    <row r="1033" spans="1:2">
      <c r="A1033" t="s">
        <v>2560</v>
      </c>
      <c r="B1033" s="246" t="str">
        <f>IF('15. Pooled investment vehicles'!D31="","",'15. Pooled investment vehicles'!D31)</f>
        <v/>
      </c>
    </row>
    <row r="1034" spans="1:2">
      <c r="A1034" t="s">
        <v>2561</v>
      </c>
      <c r="B1034" s="246" t="str">
        <f>IF('15. Pooled investment vehicles'!E31="Please select","",'15. Pooled investment vehicles'!E31)</f>
        <v/>
      </c>
    </row>
    <row r="1035" spans="1:2">
      <c r="A1035" t="s">
        <v>2562</v>
      </c>
      <c r="B1035" s="246" t="str">
        <f>IF('15. Pooled investment vehicles'!F31="Please select","",'15. Pooled investment vehicles'!F31)</f>
        <v/>
      </c>
    </row>
    <row r="1036" spans="1:2">
      <c r="A1036" t="s">
        <v>2563</v>
      </c>
      <c r="B1036" s="246" t="str">
        <f>IF('15. Pooled investment vehicles'!G31="Please select country","",'15. Pooled investment vehicles'!G31)</f>
        <v/>
      </c>
    </row>
    <row r="1037" spans="1:2">
      <c r="A1037" t="s">
        <v>2564</v>
      </c>
      <c r="B1037" s="246" t="str">
        <f>IF('15. Pooled investment vehicles'!H31="","",'15. Pooled investment vehicles'!H31)</f>
        <v/>
      </c>
    </row>
    <row r="1038" spans="1:2">
      <c r="A1038" t="s">
        <v>2565</v>
      </c>
      <c r="B1038" s="246" t="str">
        <f>IF('15. Pooled investment vehicles'!I31="Please select","",'15. Pooled investment vehicles'!I31)</f>
        <v/>
      </c>
    </row>
    <row r="1039" spans="1:2">
      <c r="A1039" t="s">
        <v>2566</v>
      </c>
      <c r="B1039" s="246" t="str">
        <f>IF('15. Pooled investment vehicles'!J31="","",'15. Pooled investment vehicles'!J31)</f>
        <v/>
      </c>
    </row>
    <row r="1040" spans="1:2">
      <c r="A1040" t="s">
        <v>2567</v>
      </c>
      <c r="B1040" s="246" t="str">
        <f>IF('15. Pooled investment vehicles'!K31="","",'15. Pooled investment vehicles'!K31)</f>
        <v/>
      </c>
    </row>
    <row r="1041" spans="1:2">
      <c r="A1041" t="s">
        <v>2568</v>
      </c>
      <c r="B1041" s="246" t="str">
        <f>IF('15. Pooled investment vehicles'!A32="","",'15. Pooled investment vehicles'!A32)</f>
        <v/>
      </c>
    </row>
    <row r="1042" spans="1:2">
      <c r="A1042" t="s">
        <v>2569</v>
      </c>
      <c r="B1042" s="246" t="str">
        <f>IF('15. Pooled investment vehicles'!B32="","",'15. Pooled investment vehicles'!B32)</f>
        <v/>
      </c>
    </row>
    <row r="1043" spans="1:2">
      <c r="A1043" t="s">
        <v>2570</v>
      </c>
      <c r="B1043" s="246" t="str">
        <f>IF('15. Pooled investment vehicles'!C32="","",'15. Pooled investment vehicles'!C32)</f>
        <v/>
      </c>
    </row>
    <row r="1044" spans="1:2">
      <c r="A1044" t="s">
        <v>2571</v>
      </c>
      <c r="B1044" s="246" t="str">
        <f>IF('15. Pooled investment vehicles'!D32="","",'15. Pooled investment vehicles'!D32)</f>
        <v/>
      </c>
    </row>
    <row r="1045" spans="1:2">
      <c r="A1045" t="s">
        <v>2572</v>
      </c>
      <c r="B1045" s="246" t="str">
        <f>IF('15. Pooled investment vehicles'!E32="Please select","",'15. Pooled investment vehicles'!E32)</f>
        <v/>
      </c>
    </row>
    <row r="1046" spans="1:2">
      <c r="A1046" t="s">
        <v>2573</v>
      </c>
      <c r="B1046" s="246" t="str">
        <f>IF('15. Pooled investment vehicles'!F32="Please select","",'15. Pooled investment vehicles'!F32)</f>
        <v/>
      </c>
    </row>
    <row r="1047" spans="1:2">
      <c r="A1047" t="s">
        <v>2574</v>
      </c>
      <c r="B1047" s="246" t="str">
        <f>IF('15. Pooled investment vehicles'!G32="Please select country","",'15. Pooled investment vehicles'!G32)</f>
        <v/>
      </c>
    </row>
    <row r="1048" spans="1:2">
      <c r="A1048" t="s">
        <v>2575</v>
      </c>
      <c r="B1048" s="246" t="str">
        <f>IF('15. Pooled investment vehicles'!H32="","",'15. Pooled investment vehicles'!H32)</f>
        <v/>
      </c>
    </row>
    <row r="1049" spans="1:2">
      <c r="A1049" t="s">
        <v>2576</v>
      </c>
      <c r="B1049" s="246" t="str">
        <f>IF('15. Pooled investment vehicles'!I32="Please select","",'15. Pooled investment vehicles'!I32)</f>
        <v/>
      </c>
    </row>
    <row r="1050" spans="1:2">
      <c r="A1050" t="s">
        <v>2577</v>
      </c>
      <c r="B1050" s="246" t="str">
        <f>IF('15. Pooled investment vehicles'!J32="","",'15. Pooled investment vehicles'!J32)</f>
        <v/>
      </c>
    </row>
    <row r="1051" spans="1:2">
      <c r="A1051" t="s">
        <v>2578</v>
      </c>
      <c r="B1051" s="246" t="str">
        <f>IF('15. Pooled investment vehicles'!K32="","",'15. Pooled investment vehicles'!K32)</f>
        <v/>
      </c>
    </row>
    <row r="1052" spans="1:2">
      <c r="A1052" t="s">
        <v>2579</v>
      </c>
      <c r="B1052" s="246" t="str">
        <f>IF('15. Pooled investment vehicles'!A33="","",'15. Pooled investment vehicles'!A33)</f>
        <v/>
      </c>
    </row>
    <row r="1053" spans="1:2">
      <c r="A1053" t="s">
        <v>2580</v>
      </c>
      <c r="B1053" s="246" t="str">
        <f>IF('15. Pooled investment vehicles'!B33="","",'15. Pooled investment vehicles'!B33)</f>
        <v/>
      </c>
    </row>
    <row r="1054" spans="1:2">
      <c r="A1054" t="s">
        <v>2581</v>
      </c>
      <c r="B1054" s="246" t="str">
        <f>IF('15. Pooled investment vehicles'!C33="","",'15. Pooled investment vehicles'!C33)</f>
        <v/>
      </c>
    </row>
    <row r="1055" spans="1:2">
      <c r="A1055" t="s">
        <v>2582</v>
      </c>
      <c r="B1055" s="246" t="str">
        <f>IF('15. Pooled investment vehicles'!D33="","",'15. Pooled investment vehicles'!D33)</f>
        <v/>
      </c>
    </row>
    <row r="1056" spans="1:2">
      <c r="A1056" t="s">
        <v>2583</v>
      </c>
      <c r="B1056" s="246" t="str">
        <f>IF('15. Pooled investment vehicles'!E33="Please select","",'15. Pooled investment vehicles'!E33)</f>
        <v/>
      </c>
    </row>
    <row r="1057" spans="1:2">
      <c r="A1057" t="s">
        <v>2584</v>
      </c>
      <c r="B1057" s="246" t="str">
        <f>IF('15. Pooled investment vehicles'!F33="Please select","",'15. Pooled investment vehicles'!F33)</f>
        <v/>
      </c>
    </row>
    <row r="1058" spans="1:2">
      <c r="A1058" t="s">
        <v>2585</v>
      </c>
      <c r="B1058" s="246" t="str">
        <f>IF('15. Pooled investment vehicles'!G33="Please select country","",'15. Pooled investment vehicles'!G33)</f>
        <v/>
      </c>
    </row>
    <row r="1059" spans="1:2">
      <c r="A1059" t="s">
        <v>2586</v>
      </c>
      <c r="B1059" s="246" t="str">
        <f>IF('15. Pooled investment vehicles'!H33="","",'15. Pooled investment vehicles'!H33)</f>
        <v/>
      </c>
    </row>
    <row r="1060" spans="1:2">
      <c r="A1060" t="s">
        <v>2587</v>
      </c>
      <c r="B1060" s="246" t="str">
        <f>IF('15. Pooled investment vehicles'!I33="Please select","",'15. Pooled investment vehicles'!I33)</f>
        <v/>
      </c>
    </row>
    <row r="1061" spans="1:2">
      <c r="A1061" t="s">
        <v>2588</v>
      </c>
      <c r="B1061" s="246" t="str">
        <f>IF('15. Pooled investment vehicles'!J33="","",'15. Pooled investment vehicles'!J33)</f>
        <v/>
      </c>
    </row>
    <row r="1062" spans="1:2">
      <c r="A1062" t="s">
        <v>2589</v>
      </c>
      <c r="B1062" s="246" t="str">
        <f>IF('15. Pooled investment vehicles'!K33="","",'15. Pooled investment vehicles'!K33)</f>
        <v/>
      </c>
    </row>
    <row r="1063" spans="1:2">
      <c r="A1063" t="s">
        <v>2590</v>
      </c>
      <c r="B1063" s="246" t="str">
        <f>IF('15. Pooled investment vehicles'!A34="","",'15. Pooled investment vehicles'!A34)</f>
        <v/>
      </c>
    </row>
    <row r="1064" spans="1:2">
      <c r="A1064" t="s">
        <v>2591</v>
      </c>
      <c r="B1064" s="246" t="str">
        <f>IF('15. Pooled investment vehicles'!B34="","",'15. Pooled investment vehicles'!B34)</f>
        <v/>
      </c>
    </row>
    <row r="1065" spans="1:2">
      <c r="A1065" t="s">
        <v>2592</v>
      </c>
      <c r="B1065" s="246" t="str">
        <f>IF('15. Pooled investment vehicles'!C34="","",'15. Pooled investment vehicles'!C34)</f>
        <v/>
      </c>
    </row>
    <row r="1066" spans="1:2">
      <c r="A1066" t="s">
        <v>2593</v>
      </c>
      <c r="B1066" s="246" t="str">
        <f>IF('15. Pooled investment vehicles'!D34="","",'15. Pooled investment vehicles'!D34)</f>
        <v/>
      </c>
    </row>
    <row r="1067" spans="1:2">
      <c r="A1067" t="s">
        <v>2594</v>
      </c>
      <c r="B1067" s="246" t="str">
        <f>IF('15. Pooled investment vehicles'!E34="Please select","",'15. Pooled investment vehicles'!E34)</f>
        <v/>
      </c>
    </row>
    <row r="1068" spans="1:2">
      <c r="A1068" t="s">
        <v>2595</v>
      </c>
      <c r="B1068" s="246" t="str">
        <f>IF('15. Pooled investment vehicles'!F34="Please select","",'15. Pooled investment vehicles'!F34)</f>
        <v/>
      </c>
    </row>
    <row r="1069" spans="1:2">
      <c r="A1069" t="s">
        <v>2596</v>
      </c>
      <c r="B1069" s="246" t="str">
        <f>IF('15. Pooled investment vehicles'!G34="Please select country","",'15. Pooled investment vehicles'!G34)</f>
        <v/>
      </c>
    </row>
    <row r="1070" spans="1:2">
      <c r="A1070" t="s">
        <v>2597</v>
      </c>
      <c r="B1070" s="246" t="str">
        <f>IF('15. Pooled investment vehicles'!H34="","",'15. Pooled investment vehicles'!H34)</f>
        <v/>
      </c>
    </row>
    <row r="1071" spans="1:2">
      <c r="A1071" t="s">
        <v>2598</v>
      </c>
      <c r="B1071" s="246" t="str">
        <f>IF('15. Pooled investment vehicles'!I34="Please select","",'15. Pooled investment vehicles'!I34)</f>
        <v/>
      </c>
    </row>
    <row r="1072" spans="1:2">
      <c r="A1072" t="s">
        <v>2599</v>
      </c>
      <c r="B1072" s="246" t="str">
        <f>IF('15. Pooled investment vehicles'!J34="","",'15. Pooled investment vehicles'!J34)</f>
        <v/>
      </c>
    </row>
    <row r="1073" spans="1:2">
      <c r="A1073" t="s">
        <v>2600</v>
      </c>
      <c r="B1073" s="246" t="str">
        <f>IF('15. Pooled investment vehicles'!K34="","",'15. Pooled investment vehicles'!K34)</f>
        <v/>
      </c>
    </row>
    <row r="1074" spans="1:2">
      <c r="A1074" t="s">
        <v>2601</v>
      </c>
      <c r="B1074" s="246" t="str">
        <f>IF('15. Pooled investment vehicles'!A35="","",'15. Pooled investment vehicles'!A35)</f>
        <v/>
      </c>
    </row>
    <row r="1075" spans="1:2">
      <c r="A1075" t="s">
        <v>2602</v>
      </c>
      <c r="B1075" s="246" t="str">
        <f>IF('15. Pooled investment vehicles'!B35="","",'15. Pooled investment vehicles'!B35)</f>
        <v/>
      </c>
    </row>
    <row r="1076" spans="1:2">
      <c r="A1076" t="s">
        <v>2603</v>
      </c>
      <c r="B1076" s="246" t="str">
        <f>IF('15. Pooled investment vehicles'!C35="","",'15. Pooled investment vehicles'!C35)</f>
        <v/>
      </c>
    </row>
    <row r="1077" spans="1:2">
      <c r="A1077" t="s">
        <v>2604</v>
      </c>
      <c r="B1077" s="246" t="str">
        <f>IF('15. Pooled investment vehicles'!D35="","",'15. Pooled investment vehicles'!D35)</f>
        <v/>
      </c>
    </row>
    <row r="1078" spans="1:2">
      <c r="A1078" t="s">
        <v>2605</v>
      </c>
      <c r="B1078" s="246" t="str">
        <f>IF('15. Pooled investment vehicles'!E35="Please select","",'15. Pooled investment vehicles'!E35)</f>
        <v/>
      </c>
    </row>
    <row r="1079" spans="1:2">
      <c r="A1079" t="s">
        <v>2606</v>
      </c>
      <c r="B1079" s="246" t="str">
        <f>IF('15. Pooled investment vehicles'!F35="Please select","",'15. Pooled investment vehicles'!F35)</f>
        <v/>
      </c>
    </row>
    <row r="1080" spans="1:2">
      <c r="A1080" t="s">
        <v>2607</v>
      </c>
      <c r="B1080" s="246" t="str">
        <f>IF('15. Pooled investment vehicles'!G35="Please select country","",'15. Pooled investment vehicles'!G35)</f>
        <v/>
      </c>
    </row>
    <row r="1081" spans="1:2">
      <c r="A1081" t="s">
        <v>2608</v>
      </c>
      <c r="B1081" s="246" t="str">
        <f>IF('15. Pooled investment vehicles'!H35="","",'15. Pooled investment vehicles'!H35)</f>
        <v/>
      </c>
    </row>
    <row r="1082" spans="1:2">
      <c r="A1082" t="s">
        <v>2609</v>
      </c>
      <c r="B1082" s="246" t="str">
        <f>IF('15. Pooled investment vehicles'!I35="Please select","",'15. Pooled investment vehicles'!I35)</f>
        <v/>
      </c>
    </row>
    <row r="1083" spans="1:2">
      <c r="A1083" t="s">
        <v>2610</v>
      </c>
      <c r="B1083" s="246" t="str">
        <f>IF('15. Pooled investment vehicles'!J35="","",'15. Pooled investment vehicles'!J35)</f>
        <v/>
      </c>
    </row>
    <row r="1084" spans="1:2">
      <c r="A1084" t="s">
        <v>2611</v>
      </c>
      <c r="B1084" s="246" t="str">
        <f>IF('15. Pooled investment vehicles'!K35="","",'15. Pooled investment vehicles'!K35)</f>
        <v/>
      </c>
    </row>
    <row r="1085" spans="1:2">
      <c r="A1085" t="s">
        <v>2612</v>
      </c>
      <c r="B1085" s="246" t="str">
        <f>IF('15. Pooled investment vehicles'!A36="","",'15. Pooled investment vehicles'!A36)</f>
        <v/>
      </c>
    </row>
    <row r="1086" spans="1:2">
      <c r="A1086" t="s">
        <v>2613</v>
      </c>
      <c r="B1086" s="246" t="str">
        <f>IF('15. Pooled investment vehicles'!B36="","",'15. Pooled investment vehicles'!B36)</f>
        <v/>
      </c>
    </row>
    <row r="1087" spans="1:2">
      <c r="A1087" t="s">
        <v>2614</v>
      </c>
      <c r="B1087" s="246" t="str">
        <f>IF('15. Pooled investment vehicles'!C36="","",'15. Pooled investment vehicles'!C36)</f>
        <v/>
      </c>
    </row>
    <row r="1088" spans="1:2">
      <c r="A1088" t="s">
        <v>2615</v>
      </c>
      <c r="B1088" s="246" t="str">
        <f>IF('15. Pooled investment vehicles'!D36="","",'15. Pooled investment vehicles'!D36)</f>
        <v/>
      </c>
    </row>
    <row r="1089" spans="1:2">
      <c r="A1089" t="s">
        <v>2616</v>
      </c>
      <c r="B1089" s="246" t="str">
        <f>IF('15. Pooled investment vehicles'!E36="Please select","",'15. Pooled investment vehicles'!E36)</f>
        <v/>
      </c>
    </row>
    <row r="1090" spans="1:2">
      <c r="A1090" t="s">
        <v>2617</v>
      </c>
      <c r="B1090" s="246" t="str">
        <f>IF('15. Pooled investment vehicles'!F36="Please select","",'15. Pooled investment vehicles'!F36)</f>
        <v/>
      </c>
    </row>
    <row r="1091" spans="1:2">
      <c r="A1091" t="s">
        <v>2618</v>
      </c>
      <c r="B1091" s="246" t="str">
        <f>IF('15. Pooled investment vehicles'!G36="Please select country","",'15. Pooled investment vehicles'!G36)</f>
        <v/>
      </c>
    </row>
    <row r="1092" spans="1:2">
      <c r="A1092" t="s">
        <v>2619</v>
      </c>
      <c r="B1092" s="246" t="str">
        <f>IF('15. Pooled investment vehicles'!H36="","",'15. Pooled investment vehicles'!H36)</f>
        <v/>
      </c>
    </row>
    <row r="1093" spans="1:2">
      <c r="A1093" t="s">
        <v>2620</v>
      </c>
      <c r="B1093" s="246" t="str">
        <f>IF('15. Pooled investment vehicles'!I36="Please select","",'15. Pooled investment vehicles'!I36)</f>
        <v/>
      </c>
    </row>
    <row r="1094" spans="1:2">
      <c r="A1094" t="s">
        <v>2621</v>
      </c>
      <c r="B1094" s="246" t="str">
        <f>IF('15. Pooled investment vehicles'!J36="","",'15. Pooled investment vehicles'!J36)</f>
        <v/>
      </c>
    </row>
    <row r="1095" spans="1:2">
      <c r="A1095" t="s">
        <v>2622</v>
      </c>
      <c r="B1095" s="246" t="str">
        <f>IF('15. Pooled investment vehicles'!K36="","",'15. Pooled investment vehicles'!K36)</f>
        <v/>
      </c>
    </row>
    <row r="1096" spans="1:2">
      <c r="A1096" t="s">
        <v>2623</v>
      </c>
      <c r="B1096" s="246" t="str">
        <f>IF('15. Pooled investment vehicles'!A37="","",'15. Pooled investment vehicles'!A37)</f>
        <v/>
      </c>
    </row>
    <row r="1097" spans="1:2">
      <c r="A1097" t="s">
        <v>2624</v>
      </c>
      <c r="B1097" s="246" t="str">
        <f>IF('15. Pooled investment vehicles'!B37="","",'15. Pooled investment vehicles'!B37)</f>
        <v/>
      </c>
    </row>
    <row r="1098" spans="1:2">
      <c r="A1098" t="s">
        <v>2625</v>
      </c>
      <c r="B1098" s="246" t="str">
        <f>IF('15. Pooled investment vehicles'!C37="","",'15. Pooled investment vehicles'!C37)</f>
        <v/>
      </c>
    </row>
    <row r="1099" spans="1:2">
      <c r="A1099" t="s">
        <v>2626</v>
      </c>
      <c r="B1099" s="246" t="str">
        <f>IF('15. Pooled investment vehicles'!D37="","",'15. Pooled investment vehicles'!D37)</f>
        <v/>
      </c>
    </row>
    <row r="1100" spans="1:2">
      <c r="A1100" t="s">
        <v>2627</v>
      </c>
      <c r="B1100" s="246" t="str">
        <f>IF('15. Pooled investment vehicles'!E37="Please select","",'15. Pooled investment vehicles'!E37)</f>
        <v/>
      </c>
    </row>
    <row r="1101" spans="1:2">
      <c r="A1101" t="s">
        <v>2628</v>
      </c>
      <c r="B1101" s="246" t="str">
        <f>IF('15. Pooled investment vehicles'!F37="Please select","",'15. Pooled investment vehicles'!F37)</f>
        <v/>
      </c>
    </row>
    <row r="1102" spans="1:2">
      <c r="A1102" t="s">
        <v>2629</v>
      </c>
      <c r="B1102" s="246" t="str">
        <f>IF('15. Pooled investment vehicles'!G37="Please select country","",'15. Pooled investment vehicles'!G37)</f>
        <v/>
      </c>
    </row>
    <row r="1103" spans="1:2">
      <c r="A1103" t="s">
        <v>2630</v>
      </c>
      <c r="B1103" s="246" t="str">
        <f>IF('15. Pooled investment vehicles'!H37="","",'15. Pooled investment vehicles'!H37)</f>
        <v/>
      </c>
    </row>
    <row r="1104" spans="1:2">
      <c r="A1104" t="s">
        <v>2631</v>
      </c>
      <c r="B1104" s="246" t="str">
        <f>IF('15. Pooled investment vehicles'!I37="Please select","",'15. Pooled investment vehicles'!I37)</f>
        <v/>
      </c>
    </row>
    <row r="1105" spans="1:2">
      <c r="A1105" t="s">
        <v>2632</v>
      </c>
      <c r="B1105" s="246" t="str">
        <f>IF('15. Pooled investment vehicles'!J37="","",'15. Pooled investment vehicles'!J37)</f>
        <v/>
      </c>
    </row>
    <row r="1106" spans="1:2">
      <c r="A1106" t="s">
        <v>2633</v>
      </c>
      <c r="B1106" s="246" t="str">
        <f>IF('15. Pooled investment vehicles'!K37="","",'15. Pooled investment vehicles'!K37)</f>
        <v/>
      </c>
    </row>
    <row r="1107" spans="1:2">
      <c r="A1107" t="s">
        <v>2634</v>
      </c>
      <c r="B1107" s="246" t="str">
        <f>IF('15. Pooled investment vehicles'!A38="","",'15. Pooled investment vehicles'!A38)</f>
        <v/>
      </c>
    </row>
    <row r="1108" spans="1:2">
      <c r="A1108" t="s">
        <v>2635</v>
      </c>
      <c r="B1108" s="246" t="str">
        <f>IF('15. Pooled investment vehicles'!B38="","",'15. Pooled investment vehicles'!B38)</f>
        <v/>
      </c>
    </row>
    <row r="1109" spans="1:2">
      <c r="A1109" t="s">
        <v>2636</v>
      </c>
      <c r="B1109" s="246" t="str">
        <f>IF('15. Pooled investment vehicles'!C38="","",'15. Pooled investment vehicles'!C38)</f>
        <v/>
      </c>
    </row>
    <row r="1110" spans="1:2">
      <c r="A1110" t="s">
        <v>2637</v>
      </c>
      <c r="B1110" s="246" t="str">
        <f>IF('15. Pooled investment vehicles'!D38="","",'15. Pooled investment vehicles'!D38)</f>
        <v/>
      </c>
    </row>
    <row r="1111" spans="1:2">
      <c r="A1111" t="s">
        <v>2638</v>
      </c>
      <c r="B1111" s="246" t="str">
        <f>IF('15. Pooled investment vehicles'!E38="Please select","",'15. Pooled investment vehicles'!E38)</f>
        <v/>
      </c>
    </row>
    <row r="1112" spans="1:2">
      <c r="A1112" t="s">
        <v>2639</v>
      </c>
      <c r="B1112" s="246" t="str">
        <f>IF('15. Pooled investment vehicles'!F38="Please select","",'15. Pooled investment vehicles'!F38)</f>
        <v/>
      </c>
    </row>
    <row r="1113" spans="1:2">
      <c r="A1113" t="s">
        <v>2640</v>
      </c>
      <c r="B1113" s="246" t="str">
        <f>IF('15. Pooled investment vehicles'!G38="Please select country","",'15. Pooled investment vehicles'!G38)</f>
        <v/>
      </c>
    </row>
    <row r="1114" spans="1:2">
      <c r="A1114" t="s">
        <v>2641</v>
      </c>
      <c r="B1114" s="246" t="str">
        <f>IF('15. Pooled investment vehicles'!H38="","",'15. Pooled investment vehicles'!H38)</f>
        <v/>
      </c>
    </row>
    <row r="1115" spans="1:2">
      <c r="A1115" t="s">
        <v>2642</v>
      </c>
      <c r="B1115" s="246" t="str">
        <f>IF('15. Pooled investment vehicles'!I38="Please select","",'15. Pooled investment vehicles'!I38)</f>
        <v/>
      </c>
    </row>
    <row r="1116" spans="1:2">
      <c r="A1116" t="s">
        <v>2643</v>
      </c>
      <c r="B1116" s="246" t="str">
        <f>IF('15. Pooled investment vehicles'!J38="","",'15. Pooled investment vehicles'!J38)</f>
        <v/>
      </c>
    </row>
    <row r="1117" spans="1:2">
      <c r="A1117" t="s">
        <v>2644</v>
      </c>
      <c r="B1117" s="246" t="str">
        <f>IF('15. Pooled investment vehicles'!K38="","",'15. Pooled investment vehicles'!K38)</f>
        <v/>
      </c>
    </row>
    <row r="1118" spans="1:2">
      <c r="A1118" t="s">
        <v>2645</v>
      </c>
      <c r="B1118" s="246" t="str">
        <f>IF('15. Pooled investment vehicles'!A39="","",'15. Pooled investment vehicles'!A39)</f>
        <v/>
      </c>
    </row>
    <row r="1119" spans="1:2">
      <c r="A1119" t="s">
        <v>2646</v>
      </c>
      <c r="B1119" s="246" t="str">
        <f>IF('15. Pooled investment vehicles'!B39="","",'15. Pooled investment vehicles'!B39)</f>
        <v/>
      </c>
    </row>
    <row r="1120" spans="1:2">
      <c r="A1120" t="s">
        <v>2647</v>
      </c>
      <c r="B1120" s="246" t="str">
        <f>IF('15. Pooled investment vehicles'!C39="","",'15. Pooled investment vehicles'!C39)</f>
        <v/>
      </c>
    </row>
    <row r="1121" spans="1:2">
      <c r="A1121" t="s">
        <v>2648</v>
      </c>
      <c r="B1121" s="246" t="str">
        <f>IF('15. Pooled investment vehicles'!D39="","",'15. Pooled investment vehicles'!D39)</f>
        <v/>
      </c>
    </row>
    <row r="1122" spans="1:2">
      <c r="A1122" t="s">
        <v>2649</v>
      </c>
      <c r="B1122" s="246" t="str">
        <f>IF('15. Pooled investment vehicles'!E39="Please select","",'15. Pooled investment vehicles'!E39)</f>
        <v/>
      </c>
    </row>
    <row r="1123" spans="1:2">
      <c r="A1123" t="s">
        <v>2650</v>
      </c>
      <c r="B1123" s="246" t="str">
        <f>IF('15. Pooled investment vehicles'!F39="Please select","",'15. Pooled investment vehicles'!F39)</f>
        <v/>
      </c>
    </row>
    <row r="1124" spans="1:2">
      <c r="A1124" t="s">
        <v>2651</v>
      </c>
      <c r="B1124" s="246" t="str">
        <f>IF('15. Pooled investment vehicles'!G39="Please select country","",'15. Pooled investment vehicles'!G39)</f>
        <v/>
      </c>
    </row>
    <row r="1125" spans="1:2">
      <c r="A1125" t="s">
        <v>2652</v>
      </c>
      <c r="B1125" s="246" t="str">
        <f>IF('15. Pooled investment vehicles'!H39="","",'15. Pooled investment vehicles'!H39)</f>
        <v/>
      </c>
    </row>
    <row r="1126" spans="1:2">
      <c r="A1126" t="s">
        <v>2653</v>
      </c>
      <c r="B1126" s="246" t="str">
        <f>IF('15. Pooled investment vehicles'!I39="Please select","",'15. Pooled investment vehicles'!I39)</f>
        <v/>
      </c>
    </row>
    <row r="1127" spans="1:2">
      <c r="A1127" t="s">
        <v>2654</v>
      </c>
      <c r="B1127" s="246" t="str">
        <f>IF('15. Pooled investment vehicles'!J39="","",'15. Pooled investment vehicles'!J39)</f>
        <v/>
      </c>
    </row>
    <row r="1128" spans="1:2">
      <c r="A1128" t="s">
        <v>2655</v>
      </c>
      <c r="B1128" s="246" t="str">
        <f>IF('15. Pooled investment vehicles'!K39="","",'15. Pooled investment vehicles'!K39)</f>
        <v/>
      </c>
    </row>
    <row r="1129" spans="1:2">
      <c r="A1129" t="s">
        <v>2656</v>
      </c>
      <c r="B1129" s="246" t="str">
        <f>IF('15. Pooled investment vehicles'!A40="","",'15. Pooled investment vehicles'!A40)</f>
        <v/>
      </c>
    </row>
    <row r="1130" spans="1:2">
      <c r="A1130" t="s">
        <v>2657</v>
      </c>
      <c r="B1130" s="246" t="str">
        <f>IF('15. Pooled investment vehicles'!B40="","",'15. Pooled investment vehicles'!B40)</f>
        <v/>
      </c>
    </row>
    <row r="1131" spans="1:2">
      <c r="A1131" t="s">
        <v>2658</v>
      </c>
      <c r="B1131" s="246" t="str">
        <f>IF('15. Pooled investment vehicles'!C40="","",'15. Pooled investment vehicles'!C40)</f>
        <v/>
      </c>
    </row>
    <row r="1132" spans="1:2">
      <c r="A1132" t="s">
        <v>2659</v>
      </c>
      <c r="B1132" s="246" t="str">
        <f>IF('15. Pooled investment vehicles'!D40="","",'15. Pooled investment vehicles'!D40)</f>
        <v/>
      </c>
    </row>
    <row r="1133" spans="1:2">
      <c r="A1133" t="s">
        <v>2660</v>
      </c>
      <c r="B1133" s="246" t="str">
        <f>IF('15. Pooled investment vehicles'!E40="Please select","",'15. Pooled investment vehicles'!E40)</f>
        <v/>
      </c>
    </row>
    <row r="1134" spans="1:2">
      <c r="A1134" t="s">
        <v>2661</v>
      </c>
      <c r="B1134" s="246" t="str">
        <f>IF('15. Pooled investment vehicles'!F40="Please select","",'15. Pooled investment vehicles'!F40)</f>
        <v/>
      </c>
    </row>
    <row r="1135" spans="1:2">
      <c r="A1135" t="s">
        <v>2662</v>
      </c>
      <c r="B1135" s="246" t="str">
        <f>IF('15. Pooled investment vehicles'!G40="Please select country","",'15. Pooled investment vehicles'!G40)</f>
        <v/>
      </c>
    </row>
    <row r="1136" spans="1:2">
      <c r="A1136" t="s">
        <v>2663</v>
      </c>
      <c r="B1136" s="246" t="str">
        <f>IF('15. Pooled investment vehicles'!H40="","",'15. Pooled investment vehicles'!H40)</f>
        <v/>
      </c>
    </row>
    <row r="1137" spans="1:2">
      <c r="A1137" t="s">
        <v>2664</v>
      </c>
      <c r="B1137" s="246" t="str">
        <f>IF('15. Pooled investment vehicles'!I40="Please select","",'15. Pooled investment vehicles'!I40)</f>
        <v/>
      </c>
    </row>
    <row r="1138" spans="1:2">
      <c r="A1138" t="s">
        <v>2665</v>
      </c>
      <c r="B1138" s="246" t="str">
        <f>IF('15. Pooled investment vehicles'!J40="","",'15. Pooled investment vehicles'!J40)</f>
        <v/>
      </c>
    </row>
    <row r="1139" spans="1:2">
      <c r="A1139" t="s">
        <v>2666</v>
      </c>
      <c r="B1139" s="246" t="str">
        <f>IF('15. Pooled investment vehicles'!K40="","",'15. Pooled investment vehicles'!K40)</f>
        <v/>
      </c>
    </row>
    <row r="1140" spans="1:2">
      <c r="A1140" t="s">
        <v>2667</v>
      </c>
      <c r="B1140" s="246" t="str">
        <f>IF('15. Pooled investment vehicles'!A41="","",'15. Pooled investment vehicles'!A41)</f>
        <v/>
      </c>
    </row>
    <row r="1141" spans="1:2">
      <c r="A1141" t="s">
        <v>2668</v>
      </c>
      <c r="B1141" s="246" t="str">
        <f>IF('15. Pooled investment vehicles'!B41="","",'15. Pooled investment vehicles'!B41)</f>
        <v/>
      </c>
    </row>
    <row r="1142" spans="1:2">
      <c r="A1142" t="s">
        <v>2669</v>
      </c>
      <c r="B1142" s="246" t="str">
        <f>IF('15. Pooled investment vehicles'!C41="","",'15. Pooled investment vehicles'!C41)</f>
        <v/>
      </c>
    </row>
    <row r="1143" spans="1:2">
      <c r="A1143" t="s">
        <v>2670</v>
      </c>
      <c r="B1143" s="246" t="str">
        <f>IF('15. Pooled investment vehicles'!D41="","",'15. Pooled investment vehicles'!D41)</f>
        <v/>
      </c>
    </row>
    <row r="1144" spans="1:2">
      <c r="A1144" t="s">
        <v>2671</v>
      </c>
      <c r="B1144" s="246" t="str">
        <f>IF('15. Pooled investment vehicles'!E41="Please select","",'15. Pooled investment vehicles'!E41)</f>
        <v/>
      </c>
    </row>
    <row r="1145" spans="1:2">
      <c r="A1145" t="s">
        <v>2672</v>
      </c>
      <c r="B1145" s="246" t="str">
        <f>IF('15. Pooled investment vehicles'!F41="Please select","",'15. Pooled investment vehicles'!F41)</f>
        <v/>
      </c>
    </row>
    <row r="1146" spans="1:2">
      <c r="A1146" t="s">
        <v>2673</v>
      </c>
      <c r="B1146" s="246" t="str">
        <f>IF('15. Pooled investment vehicles'!G41="Please select country","",'15. Pooled investment vehicles'!G41)</f>
        <v/>
      </c>
    </row>
    <row r="1147" spans="1:2">
      <c r="A1147" t="s">
        <v>2674</v>
      </c>
      <c r="B1147" s="246" t="str">
        <f>IF('15. Pooled investment vehicles'!H41="","",'15. Pooled investment vehicles'!H41)</f>
        <v/>
      </c>
    </row>
    <row r="1148" spans="1:2">
      <c r="A1148" t="s">
        <v>2675</v>
      </c>
      <c r="B1148" s="246" t="str">
        <f>IF('15. Pooled investment vehicles'!I41="Please select","",'15. Pooled investment vehicles'!I41)</f>
        <v/>
      </c>
    </row>
    <row r="1149" spans="1:2">
      <c r="A1149" t="s">
        <v>2676</v>
      </c>
      <c r="B1149" s="246" t="str">
        <f>IF('15. Pooled investment vehicles'!J41="","",'15. Pooled investment vehicles'!J41)</f>
        <v/>
      </c>
    </row>
    <row r="1150" spans="1:2">
      <c r="A1150" t="s">
        <v>2677</v>
      </c>
      <c r="B1150" s="246" t="str">
        <f>IF('15. Pooled investment vehicles'!K41="","",'15. Pooled investment vehicles'!K41)</f>
        <v/>
      </c>
    </row>
    <row r="1151" spans="1:2">
      <c r="A1151" t="s">
        <v>2678</v>
      </c>
      <c r="B1151" s="246" t="str">
        <f>IF('15. Pooled investment vehicles'!A42="","",'15. Pooled investment vehicles'!A42)</f>
        <v/>
      </c>
    </row>
    <row r="1152" spans="1:2">
      <c r="A1152" t="s">
        <v>2679</v>
      </c>
      <c r="B1152" s="246" t="str">
        <f>IF('15. Pooled investment vehicles'!B42="","",'15. Pooled investment vehicles'!B42)</f>
        <v/>
      </c>
    </row>
    <row r="1153" spans="1:2">
      <c r="A1153" t="s">
        <v>2680</v>
      </c>
      <c r="B1153" s="246" t="str">
        <f>IF('15. Pooled investment vehicles'!C42="","",'15. Pooled investment vehicles'!C42)</f>
        <v/>
      </c>
    </row>
    <row r="1154" spans="1:2">
      <c r="A1154" t="s">
        <v>2681</v>
      </c>
      <c r="B1154" s="246" t="str">
        <f>IF('15. Pooled investment vehicles'!D42="","",'15. Pooled investment vehicles'!D42)</f>
        <v/>
      </c>
    </row>
    <row r="1155" spans="1:2">
      <c r="A1155" t="s">
        <v>2682</v>
      </c>
      <c r="B1155" s="246" t="str">
        <f>IF('15. Pooled investment vehicles'!E42="Please select","",'15. Pooled investment vehicles'!E42)</f>
        <v/>
      </c>
    </row>
    <row r="1156" spans="1:2">
      <c r="A1156" t="s">
        <v>2683</v>
      </c>
      <c r="B1156" s="246" t="str">
        <f>IF('15. Pooled investment vehicles'!F42="Please select","",'15. Pooled investment vehicles'!F42)</f>
        <v/>
      </c>
    </row>
    <row r="1157" spans="1:2">
      <c r="A1157" t="s">
        <v>2684</v>
      </c>
      <c r="B1157" s="246" t="str">
        <f>IF('15. Pooled investment vehicles'!G42="Please select country","",'15. Pooled investment vehicles'!G42)</f>
        <v/>
      </c>
    </row>
    <row r="1158" spans="1:2">
      <c r="A1158" t="s">
        <v>2685</v>
      </c>
      <c r="B1158" s="246" t="str">
        <f>IF('15. Pooled investment vehicles'!H42="","",'15. Pooled investment vehicles'!H42)</f>
        <v/>
      </c>
    </row>
    <row r="1159" spans="1:2">
      <c r="A1159" t="s">
        <v>2686</v>
      </c>
      <c r="B1159" s="246" t="str">
        <f>IF('15. Pooled investment vehicles'!I42="Please select","",'15. Pooled investment vehicles'!I42)</f>
        <v/>
      </c>
    </row>
    <row r="1160" spans="1:2">
      <c r="A1160" t="s">
        <v>2687</v>
      </c>
      <c r="B1160" s="246" t="str">
        <f>IF('15. Pooled investment vehicles'!J42="","",'15. Pooled investment vehicles'!J42)</f>
        <v/>
      </c>
    </row>
    <row r="1161" spans="1:2">
      <c r="A1161" t="s">
        <v>2688</v>
      </c>
      <c r="B1161" s="246" t="str">
        <f>IF('15. Pooled investment vehicles'!K42="","",'15. Pooled investment vehicles'!K42)</f>
        <v/>
      </c>
    </row>
    <row r="1162" spans="1:2">
      <c r="A1162" t="s">
        <v>2689</v>
      </c>
      <c r="B1162" s="246" t="str">
        <f>IF('15. Pooled investment vehicles'!A43="","",'15. Pooled investment vehicles'!A43)</f>
        <v/>
      </c>
    </row>
    <row r="1163" spans="1:2">
      <c r="A1163" t="s">
        <v>2690</v>
      </c>
      <c r="B1163" s="246" t="str">
        <f>IF('15. Pooled investment vehicles'!B43="","",'15. Pooled investment vehicles'!B43)</f>
        <v/>
      </c>
    </row>
    <row r="1164" spans="1:2">
      <c r="A1164" t="s">
        <v>2691</v>
      </c>
      <c r="B1164" s="246" t="str">
        <f>IF('15. Pooled investment vehicles'!C43="","",'15. Pooled investment vehicles'!C43)</f>
        <v/>
      </c>
    </row>
    <row r="1165" spans="1:2">
      <c r="A1165" t="s">
        <v>2692</v>
      </c>
      <c r="B1165" s="246" t="str">
        <f>IF('15. Pooled investment vehicles'!D43="","",'15. Pooled investment vehicles'!D43)</f>
        <v/>
      </c>
    </row>
    <row r="1166" spans="1:2">
      <c r="A1166" t="s">
        <v>2693</v>
      </c>
      <c r="B1166" s="246" t="str">
        <f>IF('15. Pooled investment vehicles'!E43="Please select","",'15. Pooled investment vehicles'!E43)</f>
        <v/>
      </c>
    </row>
    <row r="1167" spans="1:2">
      <c r="A1167" t="s">
        <v>2694</v>
      </c>
      <c r="B1167" s="246" t="str">
        <f>IF('15. Pooled investment vehicles'!F43="Please select","",'15. Pooled investment vehicles'!F43)</f>
        <v/>
      </c>
    </row>
    <row r="1168" spans="1:2">
      <c r="A1168" t="s">
        <v>2695</v>
      </c>
      <c r="B1168" s="246" t="str">
        <f>IF('15. Pooled investment vehicles'!G43="Please select country","",'15. Pooled investment vehicles'!G43)</f>
        <v/>
      </c>
    </row>
    <row r="1169" spans="1:2">
      <c r="A1169" t="s">
        <v>2696</v>
      </c>
      <c r="B1169" s="246" t="str">
        <f>IF('15. Pooled investment vehicles'!H43="","",'15. Pooled investment vehicles'!H43)</f>
        <v/>
      </c>
    </row>
    <row r="1170" spans="1:2">
      <c r="A1170" t="s">
        <v>2697</v>
      </c>
      <c r="B1170" s="246" t="str">
        <f>IF('15. Pooled investment vehicles'!I43="Please select","",'15. Pooled investment vehicles'!I43)</f>
        <v/>
      </c>
    </row>
    <row r="1171" spans="1:2">
      <c r="A1171" t="s">
        <v>2698</v>
      </c>
      <c r="B1171" s="246" t="str">
        <f>IF('15. Pooled investment vehicles'!J43="","",'15. Pooled investment vehicles'!J43)</f>
        <v/>
      </c>
    </row>
    <row r="1172" spans="1:2">
      <c r="A1172" t="s">
        <v>2699</v>
      </c>
      <c r="B1172" s="246" t="str">
        <f>IF('15. Pooled investment vehicles'!K43="","",'15. Pooled investment vehicles'!K43)</f>
        <v/>
      </c>
    </row>
    <row r="1173" spans="1:2">
      <c r="A1173" t="s">
        <v>2700</v>
      </c>
      <c r="B1173" s="246" t="str">
        <f>IF('15. Pooled investment vehicles'!A44="","",'15. Pooled investment vehicles'!A44)</f>
        <v/>
      </c>
    </row>
    <row r="1174" spans="1:2">
      <c r="A1174" t="s">
        <v>2701</v>
      </c>
      <c r="B1174" s="246" t="str">
        <f>IF('15. Pooled investment vehicles'!B44="","",'15. Pooled investment vehicles'!B44)</f>
        <v/>
      </c>
    </row>
    <row r="1175" spans="1:2">
      <c r="A1175" t="s">
        <v>2702</v>
      </c>
      <c r="B1175" s="246" t="str">
        <f>IF('15. Pooled investment vehicles'!C44="","",'15. Pooled investment vehicles'!C44)</f>
        <v/>
      </c>
    </row>
    <row r="1176" spans="1:2">
      <c r="A1176" t="s">
        <v>2703</v>
      </c>
      <c r="B1176" s="246" t="str">
        <f>IF('15. Pooled investment vehicles'!D44="","",'15. Pooled investment vehicles'!D44)</f>
        <v/>
      </c>
    </row>
    <row r="1177" spans="1:2">
      <c r="A1177" t="s">
        <v>2704</v>
      </c>
      <c r="B1177" s="246" t="str">
        <f>IF('15. Pooled investment vehicles'!E44="Please select","",'15. Pooled investment vehicles'!E44)</f>
        <v/>
      </c>
    </row>
    <row r="1178" spans="1:2">
      <c r="A1178" t="s">
        <v>2705</v>
      </c>
      <c r="B1178" s="246" t="str">
        <f>IF('15. Pooled investment vehicles'!F44="Please select","",'15. Pooled investment vehicles'!F44)</f>
        <v/>
      </c>
    </row>
    <row r="1179" spans="1:2">
      <c r="A1179" t="s">
        <v>2706</v>
      </c>
      <c r="B1179" s="246" t="str">
        <f>IF('15. Pooled investment vehicles'!G44="Please select country","",'15. Pooled investment vehicles'!G44)</f>
        <v/>
      </c>
    </row>
    <row r="1180" spans="1:2">
      <c r="A1180" t="s">
        <v>2707</v>
      </c>
      <c r="B1180" s="246" t="str">
        <f>IF('15. Pooled investment vehicles'!H44="","",'15. Pooled investment vehicles'!H44)</f>
        <v/>
      </c>
    </row>
    <row r="1181" spans="1:2">
      <c r="A1181" t="s">
        <v>2708</v>
      </c>
      <c r="B1181" s="246" t="str">
        <f>IF('15. Pooled investment vehicles'!I44="Please select","",'15. Pooled investment vehicles'!I44)</f>
        <v/>
      </c>
    </row>
    <row r="1182" spans="1:2">
      <c r="A1182" t="s">
        <v>2709</v>
      </c>
      <c r="B1182" s="246" t="str">
        <f>IF('15. Pooled investment vehicles'!J44="","",'15. Pooled investment vehicles'!J44)</f>
        <v/>
      </c>
    </row>
    <row r="1183" spans="1:2">
      <c r="A1183" t="s">
        <v>2710</v>
      </c>
      <c r="B1183" s="246" t="str">
        <f>IF('15. Pooled investment vehicles'!K44="","",'15. Pooled investment vehicles'!K44)</f>
        <v/>
      </c>
    </row>
    <row r="1184" spans="1:2">
      <c r="A1184" t="s">
        <v>2711</v>
      </c>
      <c r="B1184" s="246" t="str">
        <f>IF('15. Pooled investment vehicles'!A45="","",'15. Pooled investment vehicles'!A45)</f>
        <v/>
      </c>
    </row>
    <row r="1185" spans="1:2">
      <c r="A1185" t="s">
        <v>2712</v>
      </c>
      <c r="B1185" s="246" t="str">
        <f>IF('15. Pooled investment vehicles'!B45="","",'15. Pooled investment vehicles'!B45)</f>
        <v/>
      </c>
    </row>
    <row r="1186" spans="1:2">
      <c r="A1186" t="s">
        <v>2713</v>
      </c>
      <c r="B1186" s="246" t="str">
        <f>IF('15. Pooled investment vehicles'!C45="","",'15. Pooled investment vehicles'!C45)</f>
        <v/>
      </c>
    </row>
    <row r="1187" spans="1:2">
      <c r="A1187" t="s">
        <v>2714</v>
      </c>
      <c r="B1187" s="246" t="str">
        <f>IF('15. Pooled investment vehicles'!D45="","",'15. Pooled investment vehicles'!D45)</f>
        <v/>
      </c>
    </row>
    <row r="1188" spans="1:2">
      <c r="A1188" t="s">
        <v>2715</v>
      </c>
      <c r="B1188" s="246" t="str">
        <f>IF('15. Pooled investment vehicles'!E45="Please select","",'15. Pooled investment vehicles'!E45)</f>
        <v/>
      </c>
    </row>
    <row r="1189" spans="1:2">
      <c r="A1189" t="s">
        <v>2716</v>
      </c>
      <c r="B1189" s="246" t="str">
        <f>IF('15. Pooled investment vehicles'!F45="Please select","",'15. Pooled investment vehicles'!F45)</f>
        <v/>
      </c>
    </row>
    <row r="1190" spans="1:2">
      <c r="A1190" t="s">
        <v>2717</v>
      </c>
      <c r="B1190" s="246" t="str">
        <f>IF('15. Pooled investment vehicles'!G45="Please select country","",'15. Pooled investment vehicles'!G45)</f>
        <v/>
      </c>
    </row>
    <row r="1191" spans="1:2">
      <c r="A1191" t="s">
        <v>2718</v>
      </c>
      <c r="B1191" s="246" t="str">
        <f>IF('15. Pooled investment vehicles'!H45="","",'15. Pooled investment vehicles'!H45)</f>
        <v/>
      </c>
    </row>
    <row r="1192" spans="1:2">
      <c r="A1192" t="s">
        <v>2719</v>
      </c>
      <c r="B1192" s="246" t="str">
        <f>IF('15. Pooled investment vehicles'!I45="Please select","",'15. Pooled investment vehicles'!I45)</f>
        <v/>
      </c>
    </row>
    <row r="1193" spans="1:2">
      <c r="A1193" t="s">
        <v>2720</v>
      </c>
      <c r="B1193" s="246" t="str">
        <f>IF('15. Pooled investment vehicles'!J45="","",'15. Pooled investment vehicles'!J45)</f>
        <v/>
      </c>
    </row>
    <row r="1194" spans="1:2">
      <c r="A1194" t="s">
        <v>2721</v>
      </c>
      <c r="B1194" s="246" t="str">
        <f>IF('15. Pooled investment vehicles'!K45="","",'15. Pooled investment vehicles'!K45)</f>
        <v/>
      </c>
    </row>
    <row r="1195" spans="1:2">
      <c r="A1195" t="s">
        <v>2722</v>
      </c>
      <c r="B1195" s="246" t="str">
        <f>IF('15. Pooled investment vehicles'!A46="","",'15. Pooled investment vehicles'!A46)</f>
        <v/>
      </c>
    </row>
    <row r="1196" spans="1:2">
      <c r="A1196" t="s">
        <v>2723</v>
      </c>
      <c r="B1196" s="246" t="str">
        <f>IF('15. Pooled investment vehicles'!B46="","",'15. Pooled investment vehicles'!B46)</f>
        <v/>
      </c>
    </row>
    <row r="1197" spans="1:2">
      <c r="A1197" t="s">
        <v>2724</v>
      </c>
      <c r="B1197" s="246" t="str">
        <f>IF('15. Pooled investment vehicles'!C46="","",'15. Pooled investment vehicles'!C46)</f>
        <v/>
      </c>
    </row>
    <row r="1198" spans="1:2">
      <c r="A1198" t="s">
        <v>2725</v>
      </c>
      <c r="B1198" s="246" t="str">
        <f>IF('15. Pooled investment vehicles'!D46="","",'15. Pooled investment vehicles'!D46)</f>
        <v/>
      </c>
    </row>
    <row r="1199" spans="1:2">
      <c r="A1199" t="s">
        <v>2726</v>
      </c>
      <c r="B1199" s="246" t="str">
        <f>IF('15. Pooled investment vehicles'!E46="Please select","",'15. Pooled investment vehicles'!E46)</f>
        <v/>
      </c>
    </row>
    <row r="1200" spans="1:2">
      <c r="A1200" t="s">
        <v>2727</v>
      </c>
      <c r="B1200" s="246" t="str">
        <f>IF('15. Pooled investment vehicles'!F46="Please select","",'15. Pooled investment vehicles'!F46)</f>
        <v/>
      </c>
    </row>
    <row r="1201" spans="1:2">
      <c r="A1201" t="s">
        <v>2728</v>
      </c>
      <c r="B1201" s="246" t="str">
        <f>IF('15. Pooled investment vehicles'!G46="Please select country","",'15. Pooled investment vehicles'!G46)</f>
        <v/>
      </c>
    </row>
    <row r="1202" spans="1:2">
      <c r="A1202" t="s">
        <v>2729</v>
      </c>
      <c r="B1202" s="246" t="str">
        <f>IF('15. Pooled investment vehicles'!H46="","",'15. Pooled investment vehicles'!H46)</f>
        <v/>
      </c>
    </row>
    <row r="1203" spans="1:2">
      <c r="A1203" t="s">
        <v>2730</v>
      </c>
      <c r="B1203" s="246" t="str">
        <f>IF('15. Pooled investment vehicles'!I46="Please select","",'15. Pooled investment vehicles'!I46)</f>
        <v/>
      </c>
    </row>
    <row r="1204" spans="1:2">
      <c r="A1204" t="s">
        <v>2731</v>
      </c>
      <c r="B1204" s="246" t="str">
        <f>IF('15. Pooled investment vehicles'!J46="","",'15. Pooled investment vehicles'!J46)</f>
        <v/>
      </c>
    </row>
    <row r="1205" spans="1:2">
      <c r="A1205" t="s">
        <v>2732</v>
      </c>
      <c r="B1205" s="246" t="str">
        <f>IF('15. Pooled investment vehicles'!K46="","",'15. Pooled investment vehicles'!K46)</f>
        <v/>
      </c>
    </row>
    <row r="1206" spans="1:2">
      <c r="A1206" t="s">
        <v>2733</v>
      </c>
      <c r="B1206" s="246" t="str">
        <f>IF('15. Pooled investment vehicles'!A47="","",'15. Pooled investment vehicles'!A47)</f>
        <v/>
      </c>
    </row>
    <row r="1207" spans="1:2">
      <c r="A1207" t="s">
        <v>2734</v>
      </c>
      <c r="B1207" s="246" t="str">
        <f>IF('15. Pooled investment vehicles'!B47="","",'15. Pooled investment vehicles'!B47)</f>
        <v/>
      </c>
    </row>
    <row r="1208" spans="1:2">
      <c r="A1208" t="s">
        <v>2735</v>
      </c>
      <c r="B1208" s="246" t="str">
        <f>IF('15. Pooled investment vehicles'!C47="","",'15. Pooled investment vehicles'!C47)</f>
        <v/>
      </c>
    </row>
    <row r="1209" spans="1:2">
      <c r="A1209" t="s">
        <v>2736</v>
      </c>
      <c r="B1209" s="246" t="str">
        <f>IF('15. Pooled investment vehicles'!D47="","",'15. Pooled investment vehicles'!D47)</f>
        <v/>
      </c>
    </row>
    <row r="1210" spans="1:2">
      <c r="A1210" t="s">
        <v>2737</v>
      </c>
      <c r="B1210" s="246" t="str">
        <f>IF('15. Pooled investment vehicles'!E47="Please select","",'15. Pooled investment vehicles'!E47)</f>
        <v/>
      </c>
    </row>
    <row r="1211" spans="1:2">
      <c r="A1211" t="s">
        <v>2738</v>
      </c>
      <c r="B1211" s="246" t="str">
        <f>IF('15. Pooled investment vehicles'!F47="Please select","",'15. Pooled investment vehicles'!F47)</f>
        <v/>
      </c>
    </row>
    <row r="1212" spans="1:2">
      <c r="A1212" t="s">
        <v>2739</v>
      </c>
      <c r="B1212" s="246" t="str">
        <f>IF('15. Pooled investment vehicles'!G47="Please select country","",'15. Pooled investment vehicles'!G47)</f>
        <v/>
      </c>
    </row>
    <row r="1213" spans="1:2">
      <c r="A1213" t="s">
        <v>2740</v>
      </c>
      <c r="B1213" s="246" t="str">
        <f>IF('15. Pooled investment vehicles'!H47="","",'15. Pooled investment vehicles'!H47)</f>
        <v/>
      </c>
    </row>
    <row r="1214" spans="1:2">
      <c r="A1214" t="s">
        <v>2741</v>
      </c>
      <c r="B1214" s="246" t="str">
        <f>IF('15. Pooled investment vehicles'!I47="Please select","",'15. Pooled investment vehicles'!I47)</f>
        <v/>
      </c>
    </row>
    <row r="1215" spans="1:2">
      <c r="A1215" t="s">
        <v>2742</v>
      </c>
      <c r="B1215" s="246" t="str">
        <f>IF('15. Pooled investment vehicles'!J47="","",'15. Pooled investment vehicles'!J47)</f>
        <v/>
      </c>
    </row>
    <row r="1216" spans="1:2">
      <c r="A1216" t="s">
        <v>2743</v>
      </c>
      <c r="B1216" s="246" t="str">
        <f>IF('15. Pooled investment vehicles'!K47="","",'15. Pooled investment vehicles'!K47)</f>
        <v/>
      </c>
    </row>
    <row r="1217" spans="1:2">
      <c r="A1217" t="s">
        <v>2744</v>
      </c>
      <c r="B1217" s="246" t="str">
        <f>IF('15. Pooled investment vehicles'!A48="","",'15. Pooled investment vehicles'!A48)</f>
        <v/>
      </c>
    </row>
    <row r="1218" spans="1:2">
      <c r="A1218" t="s">
        <v>2745</v>
      </c>
      <c r="B1218" s="246" t="str">
        <f>IF('15. Pooled investment vehicles'!B48="","",'15. Pooled investment vehicles'!B48)</f>
        <v/>
      </c>
    </row>
    <row r="1219" spans="1:2">
      <c r="A1219" t="s">
        <v>2746</v>
      </c>
      <c r="B1219" s="246" t="str">
        <f>IF('15. Pooled investment vehicles'!C48="","",'15. Pooled investment vehicles'!C48)</f>
        <v/>
      </c>
    </row>
    <row r="1220" spans="1:2">
      <c r="A1220" t="s">
        <v>2747</v>
      </c>
      <c r="B1220" s="246" t="str">
        <f>IF('15. Pooled investment vehicles'!D48="","",'15. Pooled investment vehicles'!D48)</f>
        <v/>
      </c>
    </row>
    <row r="1221" spans="1:2">
      <c r="A1221" t="s">
        <v>2748</v>
      </c>
      <c r="B1221" s="246" t="str">
        <f>IF('15. Pooled investment vehicles'!E48="Please select","",'15. Pooled investment vehicles'!E48)</f>
        <v/>
      </c>
    </row>
    <row r="1222" spans="1:2">
      <c r="A1222" t="s">
        <v>2749</v>
      </c>
      <c r="B1222" s="246" t="str">
        <f>IF('15. Pooled investment vehicles'!F48="Please select","",'15. Pooled investment vehicles'!F48)</f>
        <v/>
      </c>
    </row>
    <row r="1223" spans="1:2">
      <c r="A1223" t="s">
        <v>2750</v>
      </c>
      <c r="B1223" s="246" t="str">
        <f>IF('15. Pooled investment vehicles'!G48="Please select country","",'15. Pooled investment vehicles'!G48)</f>
        <v/>
      </c>
    </row>
    <row r="1224" spans="1:2">
      <c r="A1224" t="s">
        <v>2751</v>
      </c>
      <c r="B1224" s="246" t="str">
        <f>IF('15. Pooled investment vehicles'!H48="","",'15. Pooled investment vehicles'!H48)</f>
        <v/>
      </c>
    </row>
    <row r="1225" spans="1:2">
      <c r="A1225" t="s">
        <v>2752</v>
      </c>
      <c r="B1225" s="246" t="str">
        <f>IF('15. Pooled investment vehicles'!I48="Please select","",'15. Pooled investment vehicles'!I48)</f>
        <v/>
      </c>
    </row>
    <row r="1226" spans="1:2">
      <c r="A1226" t="s">
        <v>2753</v>
      </c>
      <c r="B1226" s="246" t="str">
        <f>IF('15. Pooled investment vehicles'!J48="","",'15. Pooled investment vehicles'!J48)</f>
        <v/>
      </c>
    </row>
    <row r="1227" spans="1:2">
      <c r="A1227" t="s">
        <v>2754</v>
      </c>
      <c r="B1227" s="246" t="str">
        <f>IF('15. Pooled investment vehicles'!K48="","",'15. Pooled investment vehicles'!K48)</f>
        <v/>
      </c>
    </row>
    <row r="1228" spans="1:2">
      <c r="A1228" t="s">
        <v>2755</v>
      </c>
      <c r="B1228" s="246" t="str">
        <f>IF('15. Pooled investment vehicles'!A49="","",'15. Pooled investment vehicles'!A49)</f>
        <v/>
      </c>
    </row>
    <row r="1229" spans="1:2">
      <c r="A1229" t="s">
        <v>2756</v>
      </c>
      <c r="B1229" s="246" t="str">
        <f>IF('15. Pooled investment vehicles'!B49="","",'15. Pooled investment vehicles'!B49)</f>
        <v/>
      </c>
    </row>
    <row r="1230" spans="1:2">
      <c r="A1230" t="s">
        <v>2757</v>
      </c>
      <c r="B1230" s="246" t="str">
        <f>IF('15. Pooled investment vehicles'!C49="","",'15. Pooled investment vehicles'!C49)</f>
        <v/>
      </c>
    </row>
    <row r="1231" spans="1:2">
      <c r="A1231" t="s">
        <v>2758</v>
      </c>
      <c r="B1231" s="246" t="str">
        <f>IF('15. Pooled investment vehicles'!D49="","",'15. Pooled investment vehicles'!D49)</f>
        <v/>
      </c>
    </row>
    <row r="1232" spans="1:2">
      <c r="A1232" t="s">
        <v>2759</v>
      </c>
      <c r="B1232" s="246" t="str">
        <f>IF('15. Pooled investment vehicles'!E49="Please select","",'15. Pooled investment vehicles'!E49)</f>
        <v/>
      </c>
    </row>
    <row r="1233" spans="1:2">
      <c r="A1233" t="s">
        <v>2760</v>
      </c>
      <c r="B1233" s="246" t="str">
        <f>IF('15. Pooled investment vehicles'!F49="Please select","",'15. Pooled investment vehicles'!F49)</f>
        <v/>
      </c>
    </row>
    <row r="1234" spans="1:2">
      <c r="A1234" t="s">
        <v>2761</v>
      </c>
      <c r="B1234" s="246" t="str">
        <f>IF('15. Pooled investment vehicles'!G49="Please select country","",'15. Pooled investment vehicles'!G49)</f>
        <v/>
      </c>
    </row>
    <row r="1235" spans="1:2">
      <c r="A1235" t="s">
        <v>2762</v>
      </c>
      <c r="B1235" s="246" t="str">
        <f>IF('15. Pooled investment vehicles'!H49="","",'15. Pooled investment vehicles'!H49)</f>
        <v/>
      </c>
    </row>
    <row r="1236" spans="1:2">
      <c r="A1236" t="s">
        <v>2763</v>
      </c>
      <c r="B1236" s="246" t="str">
        <f>IF('15. Pooled investment vehicles'!I49="Please select","",'15. Pooled investment vehicles'!I49)</f>
        <v/>
      </c>
    </row>
    <row r="1237" spans="1:2">
      <c r="A1237" t="s">
        <v>2764</v>
      </c>
      <c r="B1237" s="246" t="str">
        <f>IF('15. Pooled investment vehicles'!J49="","",'15. Pooled investment vehicles'!J49)</f>
        <v/>
      </c>
    </row>
    <row r="1238" spans="1:2">
      <c r="A1238" t="s">
        <v>2765</v>
      </c>
      <c r="B1238" s="246" t="str">
        <f>IF('15. Pooled investment vehicles'!K49="","",'15. Pooled investment vehicles'!K49)</f>
        <v/>
      </c>
    </row>
    <row r="1239" spans="1:2">
      <c r="A1239" t="s">
        <v>2766</v>
      </c>
      <c r="B1239" s="246" t="str">
        <f>IF('15. Pooled investment vehicles'!A50="","",'15. Pooled investment vehicles'!A50)</f>
        <v/>
      </c>
    </row>
    <row r="1240" spans="1:2">
      <c r="A1240" t="s">
        <v>2767</v>
      </c>
      <c r="B1240" s="246" t="str">
        <f>IF('15. Pooled investment vehicles'!B50="","",'15. Pooled investment vehicles'!B50)</f>
        <v/>
      </c>
    </row>
    <row r="1241" spans="1:2">
      <c r="A1241" t="s">
        <v>2768</v>
      </c>
      <c r="B1241" s="246" t="str">
        <f>IF('15. Pooled investment vehicles'!C50="","",'15. Pooled investment vehicles'!C50)</f>
        <v/>
      </c>
    </row>
    <row r="1242" spans="1:2">
      <c r="A1242" t="s">
        <v>2769</v>
      </c>
      <c r="B1242" s="246" t="str">
        <f>IF('15. Pooled investment vehicles'!D50="","",'15. Pooled investment vehicles'!D50)</f>
        <v/>
      </c>
    </row>
    <row r="1243" spans="1:2">
      <c r="A1243" t="s">
        <v>2770</v>
      </c>
      <c r="B1243" s="246" t="str">
        <f>IF('15. Pooled investment vehicles'!E50="Please select","",'15. Pooled investment vehicles'!E50)</f>
        <v/>
      </c>
    </row>
    <row r="1244" spans="1:2">
      <c r="A1244" t="s">
        <v>2771</v>
      </c>
      <c r="B1244" s="246" t="str">
        <f>IF('15. Pooled investment vehicles'!F50="Please select","",'15. Pooled investment vehicles'!F50)</f>
        <v/>
      </c>
    </row>
    <row r="1245" spans="1:2">
      <c r="A1245" t="s">
        <v>2772</v>
      </c>
      <c r="B1245" s="246" t="str">
        <f>IF('15. Pooled investment vehicles'!G50="Please select country","",'15. Pooled investment vehicles'!G50)</f>
        <v/>
      </c>
    </row>
    <row r="1246" spans="1:2">
      <c r="A1246" t="s">
        <v>2773</v>
      </c>
      <c r="B1246" s="246" t="str">
        <f>IF('15. Pooled investment vehicles'!H50="","",'15. Pooled investment vehicles'!H50)</f>
        <v/>
      </c>
    </row>
    <row r="1247" spans="1:2">
      <c r="A1247" t="s">
        <v>2774</v>
      </c>
      <c r="B1247" s="246" t="str">
        <f>IF('15. Pooled investment vehicles'!I50="Please select","",'15. Pooled investment vehicles'!I50)</f>
        <v/>
      </c>
    </row>
    <row r="1248" spans="1:2">
      <c r="A1248" t="s">
        <v>2775</v>
      </c>
      <c r="B1248" s="246" t="str">
        <f>IF('15. Pooled investment vehicles'!J50="","",'15. Pooled investment vehicles'!J50)</f>
        <v/>
      </c>
    </row>
    <row r="1249" spans="1:2">
      <c r="A1249" t="s">
        <v>2776</v>
      </c>
      <c r="B1249" s="246" t="str">
        <f>IF('15. Pooled investment vehicles'!K50="","",'15. Pooled investment vehicles'!K50)</f>
        <v/>
      </c>
    </row>
    <row r="1250" spans="1:2">
      <c r="A1250" t="s">
        <v>2777</v>
      </c>
      <c r="B1250" s="246" t="str">
        <f>IF('15. Pooled investment vehicles'!A51="","",'15. Pooled investment vehicles'!A51)</f>
        <v/>
      </c>
    </row>
    <row r="1251" spans="1:2">
      <c r="A1251" t="s">
        <v>2778</v>
      </c>
      <c r="B1251" s="246" t="str">
        <f>IF('15. Pooled investment vehicles'!B51="","",'15. Pooled investment vehicles'!B51)</f>
        <v/>
      </c>
    </row>
    <row r="1252" spans="1:2">
      <c r="A1252" t="s">
        <v>2779</v>
      </c>
      <c r="B1252" s="246" t="str">
        <f>IF('15. Pooled investment vehicles'!C51="","",'15. Pooled investment vehicles'!C51)</f>
        <v/>
      </c>
    </row>
    <row r="1253" spans="1:2">
      <c r="A1253" t="s">
        <v>2780</v>
      </c>
      <c r="B1253" s="246" t="str">
        <f>IF('15. Pooled investment vehicles'!D51="","",'15. Pooled investment vehicles'!D51)</f>
        <v/>
      </c>
    </row>
    <row r="1254" spans="1:2">
      <c r="A1254" t="s">
        <v>2781</v>
      </c>
      <c r="B1254" s="246" t="str">
        <f>IF('15. Pooled investment vehicles'!E51="Please select","",'15. Pooled investment vehicles'!E51)</f>
        <v/>
      </c>
    </row>
    <row r="1255" spans="1:2">
      <c r="A1255" t="s">
        <v>2782</v>
      </c>
      <c r="B1255" s="246" t="str">
        <f>IF('15. Pooled investment vehicles'!F51="Please select","",'15. Pooled investment vehicles'!F51)</f>
        <v/>
      </c>
    </row>
    <row r="1256" spans="1:2">
      <c r="A1256" t="s">
        <v>2783</v>
      </c>
      <c r="B1256" s="246" t="str">
        <f>IF('15. Pooled investment vehicles'!G51="Please select country","",'15. Pooled investment vehicles'!G51)</f>
        <v/>
      </c>
    </row>
    <row r="1257" spans="1:2">
      <c r="A1257" t="s">
        <v>2784</v>
      </c>
      <c r="B1257" s="246" t="str">
        <f>IF('15. Pooled investment vehicles'!H51="","",'15. Pooled investment vehicles'!H51)</f>
        <v/>
      </c>
    </row>
    <row r="1258" spans="1:2">
      <c r="A1258" t="s">
        <v>2785</v>
      </c>
      <c r="B1258" s="246" t="str">
        <f>IF('15. Pooled investment vehicles'!I51="Please select","",'15. Pooled investment vehicles'!I51)</f>
        <v/>
      </c>
    </row>
    <row r="1259" spans="1:2">
      <c r="A1259" t="s">
        <v>2786</v>
      </c>
      <c r="B1259" s="246" t="str">
        <f>IF('15. Pooled investment vehicles'!J51="","",'15. Pooled investment vehicles'!J51)</f>
        <v/>
      </c>
    </row>
    <row r="1260" spans="1:2">
      <c r="A1260" t="s">
        <v>2787</v>
      </c>
      <c r="B1260" s="246" t="str">
        <f>IF('15. Pooled investment vehicles'!K51="","",'15. Pooled investment vehicles'!K51)</f>
        <v/>
      </c>
    </row>
    <row r="1261" spans="1:2">
      <c r="A1261" t="s">
        <v>2788</v>
      </c>
      <c r="B1261" s="246" t="str">
        <f>IF('15. Pooled investment vehicles'!A52="","",'15. Pooled investment vehicles'!A52)</f>
        <v/>
      </c>
    </row>
    <row r="1262" spans="1:2">
      <c r="A1262" t="s">
        <v>2789</v>
      </c>
      <c r="B1262" s="246" t="str">
        <f>IF('15. Pooled investment vehicles'!B52="","",'15. Pooled investment vehicles'!B52)</f>
        <v/>
      </c>
    </row>
    <row r="1263" spans="1:2">
      <c r="A1263" t="s">
        <v>2790</v>
      </c>
      <c r="B1263" s="246" t="str">
        <f>IF('15. Pooled investment vehicles'!C52="","",'15. Pooled investment vehicles'!C52)</f>
        <v/>
      </c>
    </row>
    <row r="1264" spans="1:2">
      <c r="A1264" t="s">
        <v>2791</v>
      </c>
      <c r="B1264" s="246" t="str">
        <f>IF('15. Pooled investment vehicles'!D52="","",'15. Pooled investment vehicles'!D52)</f>
        <v/>
      </c>
    </row>
    <row r="1265" spans="1:2">
      <c r="A1265" t="s">
        <v>2792</v>
      </c>
      <c r="B1265" s="246" t="str">
        <f>IF('15. Pooled investment vehicles'!E52="Please select","",'15. Pooled investment vehicles'!E52)</f>
        <v/>
      </c>
    </row>
    <row r="1266" spans="1:2">
      <c r="A1266" t="s">
        <v>2793</v>
      </c>
      <c r="B1266" s="246" t="str">
        <f>IF('15. Pooled investment vehicles'!F52="Please select","",'15. Pooled investment vehicles'!F52)</f>
        <v/>
      </c>
    </row>
    <row r="1267" spans="1:2">
      <c r="A1267" t="s">
        <v>2794</v>
      </c>
      <c r="B1267" s="246" t="str">
        <f>IF('15. Pooled investment vehicles'!G52="Please select country","",'15. Pooled investment vehicles'!G52)</f>
        <v/>
      </c>
    </row>
    <row r="1268" spans="1:2">
      <c r="A1268" t="s">
        <v>2795</v>
      </c>
      <c r="B1268" s="246" t="str">
        <f>IF('15. Pooled investment vehicles'!H52="","",'15. Pooled investment vehicles'!H52)</f>
        <v/>
      </c>
    </row>
    <row r="1269" spans="1:2">
      <c r="A1269" t="s">
        <v>2796</v>
      </c>
      <c r="B1269" s="246" t="str">
        <f>IF('15. Pooled investment vehicles'!I52="Please select","",'15. Pooled investment vehicles'!I52)</f>
        <v/>
      </c>
    </row>
    <row r="1270" spans="1:2">
      <c r="A1270" t="s">
        <v>2797</v>
      </c>
      <c r="B1270" s="246" t="str">
        <f>IF('15. Pooled investment vehicles'!J52="","",'15. Pooled investment vehicles'!J52)</f>
        <v/>
      </c>
    </row>
    <row r="1271" spans="1:2">
      <c r="A1271" t="s">
        <v>2798</v>
      </c>
      <c r="B1271" s="246" t="str">
        <f>IF('15. Pooled investment vehicles'!K52="","",'15. Pooled investment vehicles'!K52)</f>
        <v/>
      </c>
    </row>
    <row r="1272" spans="1:2">
      <c r="A1272" t="s">
        <v>2799</v>
      </c>
      <c r="B1272" s="246" t="str">
        <f>IF('15. Pooled investment vehicles'!A53="","",'15. Pooled investment vehicles'!A53)</f>
        <v/>
      </c>
    </row>
    <row r="1273" spans="1:2">
      <c r="A1273" t="s">
        <v>2800</v>
      </c>
      <c r="B1273" s="246" t="str">
        <f>IF('15. Pooled investment vehicles'!B53="","",'15. Pooled investment vehicles'!B53)</f>
        <v/>
      </c>
    </row>
    <row r="1274" spans="1:2">
      <c r="A1274" t="s">
        <v>2801</v>
      </c>
      <c r="B1274" s="246" t="str">
        <f>IF('15. Pooled investment vehicles'!C53="","",'15. Pooled investment vehicles'!C53)</f>
        <v/>
      </c>
    </row>
    <row r="1275" spans="1:2">
      <c r="A1275" t="s">
        <v>2802</v>
      </c>
      <c r="B1275" s="246" t="str">
        <f>IF('15. Pooled investment vehicles'!D53="","",'15. Pooled investment vehicles'!D53)</f>
        <v/>
      </c>
    </row>
    <row r="1276" spans="1:2">
      <c r="A1276" t="s">
        <v>2803</v>
      </c>
      <c r="B1276" s="246" t="str">
        <f>IF('15. Pooled investment vehicles'!E53="Please select","",'15. Pooled investment vehicles'!E53)</f>
        <v/>
      </c>
    </row>
    <row r="1277" spans="1:2">
      <c r="A1277" t="s">
        <v>2804</v>
      </c>
      <c r="B1277" s="246" t="str">
        <f>IF('15. Pooled investment vehicles'!F53="Please select","",'15. Pooled investment vehicles'!F53)</f>
        <v/>
      </c>
    </row>
    <row r="1278" spans="1:2">
      <c r="A1278" t="s">
        <v>2805</v>
      </c>
      <c r="B1278" s="246" t="str">
        <f>IF('15. Pooled investment vehicles'!G53="Please select country","",'15. Pooled investment vehicles'!G53)</f>
        <v/>
      </c>
    </row>
    <row r="1279" spans="1:2">
      <c r="A1279" t="s">
        <v>2806</v>
      </c>
      <c r="B1279" s="246" t="str">
        <f>IF('15. Pooled investment vehicles'!H53="","",'15. Pooled investment vehicles'!H53)</f>
        <v/>
      </c>
    </row>
    <row r="1280" spans="1:2">
      <c r="A1280" t="s">
        <v>2807</v>
      </c>
      <c r="B1280" s="246" t="str">
        <f>IF('15. Pooled investment vehicles'!I53="Please select","",'15. Pooled investment vehicles'!I53)</f>
        <v/>
      </c>
    </row>
    <row r="1281" spans="1:2">
      <c r="A1281" t="s">
        <v>2808</v>
      </c>
      <c r="B1281" s="246" t="str">
        <f>IF('15. Pooled investment vehicles'!J53="","",'15. Pooled investment vehicles'!J53)</f>
        <v/>
      </c>
    </row>
    <row r="1282" spans="1:2">
      <c r="A1282" t="s">
        <v>2809</v>
      </c>
      <c r="B1282" s="246" t="str">
        <f>IF('15. Pooled investment vehicles'!K53="","",'15. Pooled investment vehicles'!K53)</f>
        <v/>
      </c>
    </row>
    <row r="1283" spans="1:2">
      <c r="A1283" t="s">
        <v>2810</v>
      </c>
      <c r="B1283" s="246" t="str">
        <f>IF('15. Pooled investment vehicles'!A54="","",'15. Pooled investment vehicles'!A54)</f>
        <v/>
      </c>
    </row>
    <row r="1284" spans="1:2">
      <c r="A1284" t="s">
        <v>2811</v>
      </c>
      <c r="B1284" s="246" t="str">
        <f>IF('15. Pooled investment vehicles'!B54="","",'15. Pooled investment vehicles'!B54)</f>
        <v/>
      </c>
    </row>
    <row r="1285" spans="1:2">
      <c r="A1285" t="s">
        <v>2812</v>
      </c>
      <c r="B1285" s="246" t="str">
        <f>IF('15. Pooled investment vehicles'!C54="","",'15. Pooled investment vehicles'!C54)</f>
        <v/>
      </c>
    </row>
    <row r="1286" spans="1:2">
      <c r="A1286" t="s">
        <v>2813</v>
      </c>
      <c r="B1286" s="246" t="str">
        <f>IF('15. Pooled investment vehicles'!D54="","",'15. Pooled investment vehicles'!D54)</f>
        <v/>
      </c>
    </row>
    <row r="1287" spans="1:2">
      <c r="A1287" t="s">
        <v>2814</v>
      </c>
      <c r="B1287" s="246" t="str">
        <f>IF('15. Pooled investment vehicles'!E54="Please select","",'15. Pooled investment vehicles'!E54)</f>
        <v/>
      </c>
    </row>
    <row r="1288" spans="1:2">
      <c r="A1288" t="s">
        <v>2815</v>
      </c>
      <c r="B1288" s="246" t="str">
        <f>IF('15. Pooled investment vehicles'!F54="Please select","",'15. Pooled investment vehicles'!F54)</f>
        <v/>
      </c>
    </row>
    <row r="1289" spans="1:2">
      <c r="A1289" t="s">
        <v>2816</v>
      </c>
      <c r="B1289" s="246" t="str">
        <f>IF('15. Pooled investment vehicles'!G54="Please select country","",'15. Pooled investment vehicles'!G54)</f>
        <v/>
      </c>
    </row>
    <row r="1290" spans="1:2">
      <c r="A1290" t="s">
        <v>2817</v>
      </c>
      <c r="B1290" s="246" t="str">
        <f>IF('15. Pooled investment vehicles'!H54="","",'15. Pooled investment vehicles'!H54)</f>
        <v/>
      </c>
    </row>
    <row r="1291" spans="1:2">
      <c r="A1291" t="s">
        <v>2818</v>
      </c>
      <c r="B1291" s="246" t="str">
        <f>IF('15. Pooled investment vehicles'!I54="Please select","",'15. Pooled investment vehicles'!I54)</f>
        <v/>
      </c>
    </row>
    <row r="1292" spans="1:2">
      <c r="A1292" t="s">
        <v>2819</v>
      </c>
      <c r="B1292" s="246" t="str">
        <f>IF('15. Pooled investment vehicles'!J54="","",'15. Pooled investment vehicles'!J54)</f>
        <v/>
      </c>
    </row>
    <row r="1293" spans="1:2">
      <c r="A1293" t="s">
        <v>2820</v>
      </c>
      <c r="B1293" s="246" t="str">
        <f>IF('15. Pooled investment vehicles'!K54="","",'15. Pooled investment vehicles'!K54)</f>
        <v/>
      </c>
    </row>
    <row r="1294" spans="1:2">
      <c r="A1294" t="s">
        <v>2821</v>
      </c>
      <c r="B1294" s="246" t="str">
        <f>IF('15. Pooled investment vehicles'!A55="","",'15. Pooled investment vehicles'!A55)</f>
        <v/>
      </c>
    </row>
    <row r="1295" spans="1:2">
      <c r="A1295" t="s">
        <v>2822</v>
      </c>
      <c r="B1295" s="246" t="str">
        <f>IF('15. Pooled investment vehicles'!B55="","",'15. Pooled investment vehicles'!B55)</f>
        <v/>
      </c>
    </row>
    <row r="1296" spans="1:2">
      <c r="A1296" t="s">
        <v>2823</v>
      </c>
      <c r="B1296" s="246" t="str">
        <f>IF('15. Pooled investment vehicles'!C55="","",'15. Pooled investment vehicles'!C55)</f>
        <v/>
      </c>
    </row>
    <row r="1297" spans="1:2">
      <c r="A1297" t="s">
        <v>2824</v>
      </c>
      <c r="B1297" s="246" t="str">
        <f>IF('15. Pooled investment vehicles'!D55="","",'15. Pooled investment vehicles'!D55)</f>
        <v/>
      </c>
    </row>
    <row r="1298" spans="1:2">
      <c r="A1298" t="s">
        <v>2825</v>
      </c>
      <c r="B1298" s="246" t="str">
        <f>IF('15. Pooled investment vehicles'!E55="Please select","",'15. Pooled investment vehicles'!E55)</f>
        <v/>
      </c>
    </row>
    <row r="1299" spans="1:2">
      <c r="A1299" t="s">
        <v>2826</v>
      </c>
      <c r="B1299" s="246" t="str">
        <f>IF('15. Pooled investment vehicles'!F55="Please select","",'15. Pooled investment vehicles'!F55)</f>
        <v/>
      </c>
    </row>
    <row r="1300" spans="1:2">
      <c r="A1300" t="s">
        <v>2827</v>
      </c>
      <c r="B1300" s="246" t="str">
        <f>IF('15. Pooled investment vehicles'!G55="Please select country","",'15. Pooled investment vehicles'!G55)</f>
        <v/>
      </c>
    </row>
    <row r="1301" spans="1:2">
      <c r="A1301" t="s">
        <v>2828</v>
      </c>
      <c r="B1301" s="246" t="str">
        <f>IF('15. Pooled investment vehicles'!H55="","",'15. Pooled investment vehicles'!H55)</f>
        <v/>
      </c>
    </row>
    <row r="1302" spans="1:2">
      <c r="A1302" t="s">
        <v>2829</v>
      </c>
      <c r="B1302" s="246" t="str">
        <f>IF('15. Pooled investment vehicles'!I55="Please select","",'15. Pooled investment vehicles'!I55)</f>
        <v/>
      </c>
    </row>
    <row r="1303" spans="1:2">
      <c r="A1303" t="s">
        <v>2830</v>
      </c>
      <c r="B1303" s="246" t="str">
        <f>IF('15. Pooled investment vehicles'!J55="","",'15. Pooled investment vehicles'!J55)</f>
        <v/>
      </c>
    </row>
    <row r="1304" spans="1:2">
      <c r="A1304" t="s">
        <v>2831</v>
      </c>
      <c r="B1304" s="246" t="str">
        <f>IF('15. Pooled investment vehicles'!K55="","",'15. Pooled investment vehicles'!K55)</f>
        <v/>
      </c>
    </row>
    <row r="1305" spans="1:2">
      <c r="A1305" t="s">
        <v>2832</v>
      </c>
      <c r="B1305" s="246" t="str">
        <f>IF('15. Pooled investment vehicles'!A56="","",'15. Pooled investment vehicles'!A56)</f>
        <v/>
      </c>
    </row>
    <row r="1306" spans="1:2">
      <c r="A1306" t="s">
        <v>2833</v>
      </c>
      <c r="B1306" s="246" t="str">
        <f>IF('15. Pooled investment vehicles'!B56="","",'15. Pooled investment vehicles'!B56)</f>
        <v/>
      </c>
    </row>
    <row r="1307" spans="1:2">
      <c r="A1307" t="s">
        <v>2834</v>
      </c>
      <c r="B1307" s="246" t="str">
        <f>IF('15. Pooled investment vehicles'!C56="","",'15. Pooled investment vehicles'!C56)</f>
        <v/>
      </c>
    </row>
    <row r="1308" spans="1:2">
      <c r="A1308" t="s">
        <v>2835</v>
      </c>
      <c r="B1308" s="246" t="str">
        <f>IF('15. Pooled investment vehicles'!D56="","",'15. Pooled investment vehicles'!D56)</f>
        <v/>
      </c>
    </row>
    <row r="1309" spans="1:2">
      <c r="A1309" t="s">
        <v>2836</v>
      </c>
      <c r="B1309" s="246" t="str">
        <f>IF('15. Pooled investment vehicles'!E56="Please select","",'15. Pooled investment vehicles'!E56)</f>
        <v/>
      </c>
    </row>
    <row r="1310" spans="1:2">
      <c r="A1310" t="s">
        <v>2837</v>
      </c>
      <c r="B1310" s="246" t="str">
        <f>IF('15. Pooled investment vehicles'!F56="Please select","",'15. Pooled investment vehicles'!F56)</f>
        <v/>
      </c>
    </row>
    <row r="1311" spans="1:2">
      <c r="A1311" t="s">
        <v>2838</v>
      </c>
      <c r="B1311" s="246" t="str">
        <f>IF('15. Pooled investment vehicles'!G56="Please select country","",'15. Pooled investment vehicles'!G56)</f>
        <v/>
      </c>
    </row>
    <row r="1312" spans="1:2">
      <c r="A1312" t="s">
        <v>2839</v>
      </c>
      <c r="B1312" s="246" t="str">
        <f>IF('15. Pooled investment vehicles'!H56="","",'15. Pooled investment vehicles'!H56)</f>
        <v/>
      </c>
    </row>
    <row r="1313" spans="1:2">
      <c r="A1313" t="s">
        <v>2840</v>
      </c>
      <c r="B1313" s="246" t="str">
        <f>IF('15. Pooled investment vehicles'!I56="Please select","",'15. Pooled investment vehicles'!I56)</f>
        <v/>
      </c>
    </row>
    <row r="1314" spans="1:2">
      <c r="A1314" t="s">
        <v>2841</v>
      </c>
      <c r="B1314" s="246" t="str">
        <f>IF('15. Pooled investment vehicles'!J56="","",'15. Pooled investment vehicles'!J56)</f>
        <v/>
      </c>
    </row>
    <row r="1315" spans="1:2">
      <c r="A1315" t="s">
        <v>2842</v>
      </c>
      <c r="B1315" s="246" t="str">
        <f>IF('15. Pooled investment vehicles'!K56="","",'15. Pooled investment vehicles'!K56)</f>
        <v/>
      </c>
    </row>
    <row r="1316" spans="1:2">
      <c r="A1316" t="s">
        <v>2843</v>
      </c>
      <c r="B1316" s="246" t="str">
        <f>IF('15. Pooled investment vehicles'!A57="","",'15. Pooled investment vehicles'!A57)</f>
        <v/>
      </c>
    </row>
    <row r="1317" spans="1:2">
      <c r="A1317" t="s">
        <v>2844</v>
      </c>
      <c r="B1317" s="246" t="str">
        <f>IF('15. Pooled investment vehicles'!B57="","",'15. Pooled investment vehicles'!B57)</f>
        <v/>
      </c>
    </row>
    <row r="1318" spans="1:2">
      <c r="A1318" t="s">
        <v>2845</v>
      </c>
      <c r="B1318" s="246" t="str">
        <f>IF('15. Pooled investment vehicles'!C57="","",'15. Pooled investment vehicles'!C57)</f>
        <v/>
      </c>
    </row>
    <row r="1319" spans="1:2">
      <c r="A1319" t="s">
        <v>2846</v>
      </c>
      <c r="B1319" s="246" t="str">
        <f>IF('15. Pooled investment vehicles'!D57="","",'15. Pooled investment vehicles'!D57)</f>
        <v/>
      </c>
    </row>
    <row r="1320" spans="1:2">
      <c r="A1320" t="s">
        <v>2847</v>
      </c>
      <c r="B1320" s="246" t="str">
        <f>IF('15. Pooled investment vehicles'!E57="Please select","",'15. Pooled investment vehicles'!E57)</f>
        <v/>
      </c>
    </row>
    <row r="1321" spans="1:2">
      <c r="A1321" t="s">
        <v>2848</v>
      </c>
      <c r="B1321" s="246" t="str">
        <f>IF('15. Pooled investment vehicles'!F57="Please select","",'15. Pooled investment vehicles'!F57)</f>
        <v/>
      </c>
    </row>
    <row r="1322" spans="1:2">
      <c r="A1322" t="s">
        <v>2849</v>
      </c>
      <c r="B1322" s="246" t="str">
        <f>IF('15. Pooled investment vehicles'!G57="Please select country","",'15. Pooled investment vehicles'!G57)</f>
        <v/>
      </c>
    </row>
    <row r="1323" spans="1:2">
      <c r="A1323" t="s">
        <v>2850</v>
      </c>
      <c r="B1323" s="246" t="str">
        <f>IF('15. Pooled investment vehicles'!H57="","",'15. Pooled investment vehicles'!H57)</f>
        <v/>
      </c>
    </row>
    <row r="1324" spans="1:2">
      <c r="A1324" t="s">
        <v>2851</v>
      </c>
      <c r="B1324" s="246" t="str">
        <f>IF('15. Pooled investment vehicles'!I57="Please select","",'15. Pooled investment vehicles'!I57)</f>
        <v/>
      </c>
    </row>
    <row r="1325" spans="1:2">
      <c r="A1325" t="s">
        <v>2852</v>
      </c>
      <c r="B1325" s="246" t="str">
        <f>IF('15. Pooled investment vehicles'!J57="","",'15. Pooled investment vehicles'!J57)</f>
        <v/>
      </c>
    </row>
    <row r="1326" spans="1:2">
      <c r="A1326" t="s">
        <v>2853</v>
      </c>
      <c r="B1326" s="246" t="str">
        <f>IF('15. Pooled investment vehicles'!K57="","",'15. Pooled investment vehicles'!K57)</f>
        <v/>
      </c>
    </row>
    <row r="1327" spans="1:2">
      <c r="A1327" t="s">
        <v>2854</v>
      </c>
      <c r="B1327" s="246" t="str">
        <f>IF('15. Pooled investment vehicles'!A58="","",'15. Pooled investment vehicles'!A58)</f>
        <v/>
      </c>
    </row>
    <row r="1328" spans="1:2">
      <c r="A1328" t="s">
        <v>2855</v>
      </c>
      <c r="B1328" s="246" t="str">
        <f>IF('15. Pooled investment vehicles'!B58="","",'15. Pooled investment vehicles'!B58)</f>
        <v/>
      </c>
    </row>
    <row r="1329" spans="1:2">
      <c r="A1329" t="s">
        <v>2856</v>
      </c>
      <c r="B1329" s="246" t="str">
        <f>IF('15. Pooled investment vehicles'!C58="","",'15. Pooled investment vehicles'!C58)</f>
        <v/>
      </c>
    </row>
    <row r="1330" spans="1:2">
      <c r="A1330" t="s">
        <v>2857</v>
      </c>
      <c r="B1330" s="246" t="str">
        <f>IF('15. Pooled investment vehicles'!D58="","",'15. Pooled investment vehicles'!D58)</f>
        <v/>
      </c>
    </row>
    <row r="1331" spans="1:2">
      <c r="A1331" t="s">
        <v>2858</v>
      </c>
      <c r="B1331" s="246" t="str">
        <f>IF('15. Pooled investment vehicles'!E58="Please select","",'15. Pooled investment vehicles'!E58)</f>
        <v/>
      </c>
    </row>
    <row r="1332" spans="1:2">
      <c r="A1332" t="s">
        <v>2859</v>
      </c>
      <c r="B1332" s="246" t="str">
        <f>IF('15. Pooled investment vehicles'!F58="Please select","",'15. Pooled investment vehicles'!F58)</f>
        <v/>
      </c>
    </row>
    <row r="1333" spans="1:2">
      <c r="A1333" t="s">
        <v>2860</v>
      </c>
      <c r="B1333" s="246" t="str">
        <f>IF('15. Pooled investment vehicles'!G58="Please select country","",'15. Pooled investment vehicles'!G58)</f>
        <v/>
      </c>
    </row>
    <row r="1334" spans="1:2">
      <c r="A1334" t="s">
        <v>2861</v>
      </c>
      <c r="B1334" s="246" t="str">
        <f>IF('15. Pooled investment vehicles'!H58="","",'15. Pooled investment vehicles'!H58)</f>
        <v/>
      </c>
    </row>
    <row r="1335" spans="1:2">
      <c r="A1335" t="s">
        <v>2862</v>
      </c>
      <c r="B1335" s="246" t="str">
        <f>IF('15. Pooled investment vehicles'!I58="Please select","",'15. Pooled investment vehicles'!I58)</f>
        <v/>
      </c>
    </row>
    <row r="1336" spans="1:2">
      <c r="A1336" t="s">
        <v>2863</v>
      </c>
      <c r="B1336" s="246" t="str">
        <f>IF('15. Pooled investment vehicles'!J58="","",'15. Pooled investment vehicles'!J58)</f>
        <v/>
      </c>
    </row>
    <row r="1337" spans="1:2">
      <c r="A1337" t="s">
        <v>2864</v>
      </c>
      <c r="B1337" s="246" t="str">
        <f>IF('15. Pooled investment vehicles'!K58="","",'15. Pooled investment vehicles'!K58)</f>
        <v/>
      </c>
    </row>
    <row r="1338" spans="1:2">
      <c r="A1338" t="s">
        <v>2865</v>
      </c>
      <c r="B1338" s="246" t="str">
        <f>IF('15. Pooled investment vehicles'!A59="","",'15. Pooled investment vehicles'!A59)</f>
        <v/>
      </c>
    </row>
    <row r="1339" spans="1:2">
      <c r="A1339" t="s">
        <v>2866</v>
      </c>
      <c r="B1339" s="246" t="str">
        <f>IF('15. Pooled investment vehicles'!B59="","",'15. Pooled investment vehicles'!B59)</f>
        <v/>
      </c>
    </row>
    <row r="1340" spans="1:2">
      <c r="A1340" t="s">
        <v>2867</v>
      </c>
      <c r="B1340" s="246" t="str">
        <f>IF('15. Pooled investment vehicles'!C59="","",'15. Pooled investment vehicles'!C59)</f>
        <v/>
      </c>
    </row>
    <row r="1341" spans="1:2">
      <c r="A1341" t="s">
        <v>2868</v>
      </c>
      <c r="B1341" s="246" t="str">
        <f>IF('15. Pooled investment vehicles'!D59="","",'15. Pooled investment vehicles'!D59)</f>
        <v/>
      </c>
    </row>
    <row r="1342" spans="1:2">
      <c r="A1342" t="s">
        <v>2869</v>
      </c>
      <c r="B1342" s="246" t="str">
        <f>IF('15. Pooled investment vehicles'!E59="Please select","",'15. Pooled investment vehicles'!E59)</f>
        <v/>
      </c>
    </row>
    <row r="1343" spans="1:2">
      <c r="A1343" t="s">
        <v>2870</v>
      </c>
      <c r="B1343" s="246" t="str">
        <f>IF('15. Pooled investment vehicles'!F59="Please select","",'15. Pooled investment vehicles'!F59)</f>
        <v/>
      </c>
    </row>
    <row r="1344" spans="1:2">
      <c r="A1344" t="s">
        <v>2871</v>
      </c>
      <c r="B1344" s="246" t="str">
        <f>IF('15. Pooled investment vehicles'!G59="Please select country","",'15. Pooled investment vehicles'!G59)</f>
        <v/>
      </c>
    </row>
    <row r="1345" spans="1:2">
      <c r="A1345" t="s">
        <v>2872</v>
      </c>
      <c r="B1345" s="246" t="str">
        <f>IF('15. Pooled investment vehicles'!H59="","",'15. Pooled investment vehicles'!H59)</f>
        <v/>
      </c>
    </row>
    <row r="1346" spans="1:2">
      <c r="A1346" t="s">
        <v>2873</v>
      </c>
      <c r="B1346" s="246" t="str">
        <f>IF('15. Pooled investment vehicles'!I59="Please select","",'15. Pooled investment vehicles'!I59)</f>
        <v/>
      </c>
    </row>
    <row r="1347" spans="1:2">
      <c r="A1347" t="s">
        <v>2874</v>
      </c>
      <c r="B1347" s="246" t="str">
        <f>IF('15. Pooled investment vehicles'!J59="","",'15. Pooled investment vehicles'!J59)</f>
        <v/>
      </c>
    </row>
    <row r="1348" spans="1:2">
      <c r="A1348" t="s">
        <v>2875</v>
      </c>
      <c r="B1348" s="246" t="str">
        <f>IF('15. Pooled investment vehicles'!K59="","",'15. Pooled investment vehicles'!K59)</f>
        <v/>
      </c>
    </row>
    <row r="1349" spans="1:2">
      <c r="A1349" t="s">
        <v>2876</v>
      </c>
      <c r="B1349" s="246" t="str">
        <f>IF('15. Pooled investment vehicles'!A60="","",'15. Pooled investment vehicles'!A60)</f>
        <v/>
      </c>
    </row>
    <row r="1350" spans="1:2">
      <c r="A1350" t="s">
        <v>2877</v>
      </c>
      <c r="B1350" s="246" t="str">
        <f>IF('15. Pooled investment vehicles'!B60="","",'15. Pooled investment vehicles'!B60)</f>
        <v/>
      </c>
    </row>
    <row r="1351" spans="1:2">
      <c r="A1351" t="s">
        <v>2878</v>
      </c>
      <c r="B1351" s="246" t="str">
        <f>IF('15. Pooled investment vehicles'!C60="","",'15. Pooled investment vehicles'!C60)</f>
        <v/>
      </c>
    </row>
    <row r="1352" spans="1:2">
      <c r="A1352" t="s">
        <v>2879</v>
      </c>
      <c r="B1352" s="246" t="str">
        <f>IF('15. Pooled investment vehicles'!D60="","",'15. Pooled investment vehicles'!D60)</f>
        <v/>
      </c>
    </row>
    <row r="1353" spans="1:2">
      <c r="A1353" t="s">
        <v>2880</v>
      </c>
      <c r="B1353" s="246" t="str">
        <f>IF('15. Pooled investment vehicles'!E60="Please select","",'15. Pooled investment vehicles'!E60)</f>
        <v/>
      </c>
    </row>
    <row r="1354" spans="1:2">
      <c r="A1354" t="s">
        <v>2881</v>
      </c>
      <c r="B1354" s="246" t="str">
        <f>IF('15. Pooled investment vehicles'!F60="Please select","",'15. Pooled investment vehicles'!F60)</f>
        <v/>
      </c>
    </row>
    <row r="1355" spans="1:2">
      <c r="A1355" t="s">
        <v>2882</v>
      </c>
      <c r="B1355" s="246" t="str">
        <f>IF('15. Pooled investment vehicles'!G60="Please select country","",'15. Pooled investment vehicles'!G60)</f>
        <v/>
      </c>
    </row>
    <row r="1356" spans="1:2">
      <c r="A1356" t="s">
        <v>2883</v>
      </c>
      <c r="B1356" s="246" t="str">
        <f>IF('15. Pooled investment vehicles'!H60="","",'15. Pooled investment vehicles'!H60)</f>
        <v/>
      </c>
    </row>
    <row r="1357" spans="1:2">
      <c r="A1357" t="s">
        <v>2884</v>
      </c>
      <c r="B1357" s="246" t="str">
        <f>IF('15. Pooled investment vehicles'!I60="Please select","",'15. Pooled investment vehicles'!I60)</f>
        <v/>
      </c>
    </row>
    <row r="1358" spans="1:2">
      <c r="A1358" t="s">
        <v>2885</v>
      </c>
      <c r="B1358" s="246" t="str">
        <f>IF('15. Pooled investment vehicles'!J60="","",'15. Pooled investment vehicles'!J60)</f>
        <v/>
      </c>
    </row>
    <row r="1359" spans="1:2">
      <c r="A1359" t="s">
        <v>2886</v>
      </c>
      <c r="B1359" s="246" t="str">
        <f>IF('15. Pooled investment vehicles'!K60="","",'15. Pooled investment vehicles'!K60)</f>
        <v/>
      </c>
    </row>
    <row r="1360" spans="1:2">
      <c r="A1360" t="s">
        <v>2887</v>
      </c>
      <c r="B1360" s="246" t="str">
        <f>IF('15. Pooled investment vehicles'!A61="","",'15. Pooled investment vehicles'!A61)</f>
        <v/>
      </c>
    </row>
    <row r="1361" spans="1:2">
      <c r="A1361" t="s">
        <v>2888</v>
      </c>
      <c r="B1361" s="246" t="str">
        <f>IF('15. Pooled investment vehicles'!B61="","",'15. Pooled investment vehicles'!B61)</f>
        <v/>
      </c>
    </row>
    <row r="1362" spans="1:2">
      <c r="A1362" t="s">
        <v>2889</v>
      </c>
      <c r="B1362" s="246" t="str">
        <f>IF('15. Pooled investment vehicles'!C61="","",'15. Pooled investment vehicles'!C61)</f>
        <v/>
      </c>
    </row>
    <row r="1363" spans="1:2">
      <c r="A1363" t="s">
        <v>2890</v>
      </c>
      <c r="B1363" s="246" t="str">
        <f>IF('15. Pooled investment vehicles'!D61="","",'15. Pooled investment vehicles'!D61)</f>
        <v/>
      </c>
    </row>
    <row r="1364" spans="1:2">
      <c r="A1364" t="s">
        <v>2891</v>
      </c>
      <c r="B1364" s="246" t="str">
        <f>IF('15. Pooled investment vehicles'!E61="Please select","",'15. Pooled investment vehicles'!E61)</f>
        <v/>
      </c>
    </row>
    <row r="1365" spans="1:2">
      <c r="A1365" t="s">
        <v>2892</v>
      </c>
      <c r="B1365" s="246" t="str">
        <f>IF('15. Pooled investment vehicles'!F61="Please select","",'15. Pooled investment vehicles'!F61)</f>
        <v/>
      </c>
    </row>
    <row r="1366" spans="1:2">
      <c r="A1366" t="s">
        <v>2893</v>
      </c>
      <c r="B1366" s="246" t="str">
        <f>IF('15. Pooled investment vehicles'!G61="Please select country","",'15. Pooled investment vehicles'!G61)</f>
        <v/>
      </c>
    </row>
    <row r="1367" spans="1:2">
      <c r="A1367" t="s">
        <v>2894</v>
      </c>
      <c r="B1367" s="246" t="str">
        <f>IF('15. Pooled investment vehicles'!H61="","",'15. Pooled investment vehicles'!H61)</f>
        <v/>
      </c>
    </row>
    <row r="1368" spans="1:2">
      <c r="A1368" t="s">
        <v>2895</v>
      </c>
      <c r="B1368" s="246" t="str">
        <f>IF('15. Pooled investment vehicles'!I61="Please select","",'15. Pooled investment vehicles'!I61)</f>
        <v/>
      </c>
    </row>
    <row r="1369" spans="1:2">
      <c r="A1369" t="s">
        <v>2896</v>
      </c>
      <c r="B1369" s="246" t="str">
        <f>IF('15. Pooled investment vehicles'!J61="","",'15. Pooled investment vehicles'!J61)</f>
        <v/>
      </c>
    </row>
    <row r="1370" spans="1:2">
      <c r="A1370" t="s">
        <v>2897</v>
      </c>
      <c r="B1370" s="246" t="str">
        <f>IF('15. Pooled investment vehicles'!K61="","",'15. Pooled investment vehicles'!K61)</f>
        <v/>
      </c>
    </row>
    <row r="1371" spans="1:2">
      <c r="A1371" t="s">
        <v>2898</v>
      </c>
      <c r="B1371" s="246" t="str">
        <f>IF('15. Pooled investment vehicles'!A62="","",'15. Pooled investment vehicles'!A62)</f>
        <v/>
      </c>
    </row>
    <row r="1372" spans="1:2">
      <c r="A1372" t="s">
        <v>2899</v>
      </c>
      <c r="B1372" s="246" t="str">
        <f>IF('15. Pooled investment vehicles'!B62="","",'15. Pooled investment vehicles'!B62)</f>
        <v/>
      </c>
    </row>
    <row r="1373" spans="1:2">
      <c r="A1373" t="s">
        <v>2900</v>
      </c>
      <c r="B1373" s="246" t="str">
        <f>IF('15. Pooled investment vehicles'!C62="","",'15. Pooled investment vehicles'!C62)</f>
        <v/>
      </c>
    </row>
    <row r="1374" spans="1:2">
      <c r="A1374" t="s">
        <v>2901</v>
      </c>
      <c r="B1374" s="246" t="str">
        <f>IF('15. Pooled investment vehicles'!D62="","",'15. Pooled investment vehicles'!D62)</f>
        <v/>
      </c>
    </row>
    <row r="1375" spans="1:2">
      <c r="A1375" t="s">
        <v>2902</v>
      </c>
      <c r="B1375" s="246" t="str">
        <f>IF('15. Pooled investment vehicles'!E62="Please select","",'15. Pooled investment vehicles'!E62)</f>
        <v/>
      </c>
    </row>
    <row r="1376" spans="1:2">
      <c r="A1376" t="s">
        <v>2903</v>
      </c>
      <c r="B1376" s="246" t="str">
        <f>IF('15. Pooled investment vehicles'!F62="Please select","",'15. Pooled investment vehicles'!F62)</f>
        <v/>
      </c>
    </row>
    <row r="1377" spans="1:2">
      <c r="A1377" t="s">
        <v>2904</v>
      </c>
      <c r="B1377" s="246" t="str">
        <f>IF('15. Pooled investment vehicles'!G62="Please select country","",'15. Pooled investment vehicles'!G62)</f>
        <v/>
      </c>
    </row>
    <row r="1378" spans="1:2">
      <c r="A1378" t="s">
        <v>2905</v>
      </c>
      <c r="B1378" s="246" t="str">
        <f>IF('15. Pooled investment vehicles'!H62="","",'15. Pooled investment vehicles'!H62)</f>
        <v/>
      </c>
    </row>
    <row r="1379" spans="1:2">
      <c r="A1379" t="s">
        <v>2906</v>
      </c>
      <c r="B1379" s="246" t="str">
        <f>IF('15. Pooled investment vehicles'!I62="Please select","",'15. Pooled investment vehicles'!I62)</f>
        <v/>
      </c>
    </row>
    <row r="1380" spans="1:2">
      <c r="A1380" t="s">
        <v>2907</v>
      </c>
      <c r="B1380" s="246" t="str">
        <f>IF('15. Pooled investment vehicles'!J62="","",'15. Pooled investment vehicles'!J62)</f>
        <v/>
      </c>
    </row>
    <row r="1381" spans="1:2">
      <c r="A1381" t="s">
        <v>2908</v>
      </c>
      <c r="B1381" s="246" t="str">
        <f>IF('15. Pooled investment vehicles'!K62="","",'15. Pooled investment vehicles'!K62)</f>
        <v/>
      </c>
    </row>
    <row r="1382" spans="1:2">
      <c r="A1382" t="s">
        <v>2909</v>
      </c>
      <c r="B1382" s="246" t="str">
        <f>IF('15. Pooled investment vehicles'!A63="","",'15. Pooled investment vehicles'!A63)</f>
        <v/>
      </c>
    </row>
    <row r="1383" spans="1:2">
      <c r="A1383" t="s">
        <v>2910</v>
      </c>
      <c r="B1383" s="246" t="str">
        <f>IF('15. Pooled investment vehicles'!B63="","",'15. Pooled investment vehicles'!B63)</f>
        <v/>
      </c>
    </row>
    <row r="1384" spans="1:2">
      <c r="A1384" t="s">
        <v>2911</v>
      </c>
      <c r="B1384" s="246" t="str">
        <f>IF('15. Pooled investment vehicles'!C63="","",'15. Pooled investment vehicles'!C63)</f>
        <v/>
      </c>
    </row>
    <row r="1385" spans="1:2">
      <c r="A1385" t="s">
        <v>2912</v>
      </c>
      <c r="B1385" s="246" t="str">
        <f>IF('15. Pooled investment vehicles'!D63="","",'15. Pooled investment vehicles'!D63)</f>
        <v/>
      </c>
    </row>
    <row r="1386" spans="1:2">
      <c r="A1386" t="s">
        <v>2913</v>
      </c>
      <c r="B1386" s="246" t="str">
        <f>IF('15. Pooled investment vehicles'!E63="Please select","",'15. Pooled investment vehicles'!E63)</f>
        <v/>
      </c>
    </row>
    <row r="1387" spans="1:2">
      <c r="A1387" t="s">
        <v>2914</v>
      </c>
      <c r="B1387" s="246" t="str">
        <f>IF('15. Pooled investment vehicles'!F63="Please select","",'15. Pooled investment vehicles'!F63)</f>
        <v/>
      </c>
    </row>
    <row r="1388" spans="1:2">
      <c r="A1388" t="s">
        <v>2915</v>
      </c>
      <c r="B1388" s="246" t="str">
        <f>IF('15. Pooled investment vehicles'!G63="Please select country","",'15. Pooled investment vehicles'!G63)</f>
        <v/>
      </c>
    </row>
    <row r="1389" spans="1:2">
      <c r="A1389" t="s">
        <v>2916</v>
      </c>
      <c r="B1389" s="246" t="str">
        <f>IF('15. Pooled investment vehicles'!H63="","",'15. Pooled investment vehicles'!H63)</f>
        <v/>
      </c>
    </row>
    <row r="1390" spans="1:2">
      <c r="A1390" t="s">
        <v>2917</v>
      </c>
      <c r="B1390" s="246" t="str">
        <f>IF('15. Pooled investment vehicles'!I63="Please select","",'15. Pooled investment vehicles'!I63)</f>
        <v/>
      </c>
    </row>
    <row r="1391" spans="1:2">
      <c r="A1391" t="s">
        <v>2918</v>
      </c>
      <c r="B1391" s="246" t="str">
        <f>IF('15. Pooled investment vehicles'!J63="","",'15. Pooled investment vehicles'!J63)</f>
        <v/>
      </c>
    </row>
    <row r="1392" spans="1:2">
      <c r="A1392" t="s">
        <v>2919</v>
      </c>
      <c r="B1392" s="246" t="str">
        <f>IF('15. Pooled investment vehicles'!K63="","",'15. Pooled investment vehicles'!K63)</f>
        <v/>
      </c>
    </row>
    <row r="1393" spans="1:2">
      <c r="A1393" t="s">
        <v>2920</v>
      </c>
      <c r="B1393" s="246" t="str">
        <f>IF('15. Pooled investment vehicles'!A64="","",'15. Pooled investment vehicles'!A64)</f>
        <v/>
      </c>
    </row>
    <row r="1394" spans="1:2">
      <c r="A1394" t="s">
        <v>2921</v>
      </c>
      <c r="B1394" s="246" t="str">
        <f>IF('15. Pooled investment vehicles'!B64="","",'15. Pooled investment vehicles'!B64)</f>
        <v/>
      </c>
    </row>
    <row r="1395" spans="1:2">
      <c r="A1395" t="s">
        <v>2922</v>
      </c>
      <c r="B1395" s="246" t="str">
        <f>IF('15. Pooled investment vehicles'!C64="","",'15. Pooled investment vehicles'!C64)</f>
        <v/>
      </c>
    </row>
    <row r="1396" spans="1:2">
      <c r="A1396" t="s">
        <v>2923</v>
      </c>
      <c r="B1396" s="246" t="str">
        <f>IF('15. Pooled investment vehicles'!D64="","",'15. Pooled investment vehicles'!D64)</f>
        <v/>
      </c>
    </row>
    <row r="1397" spans="1:2">
      <c r="A1397" t="s">
        <v>2924</v>
      </c>
      <c r="B1397" s="246" t="str">
        <f>IF('15. Pooled investment vehicles'!E64="Please select","",'15. Pooled investment vehicles'!E64)</f>
        <v/>
      </c>
    </row>
    <row r="1398" spans="1:2">
      <c r="A1398" t="s">
        <v>2925</v>
      </c>
      <c r="B1398" s="246" t="str">
        <f>IF('15. Pooled investment vehicles'!F64="Please select","",'15. Pooled investment vehicles'!F64)</f>
        <v/>
      </c>
    </row>
    <row r="1399" spans="1:2">
      <c r="A1399" t="s">
        <v>2926</v>
      </c>
      <c r="B1399" s="246" t="str">
        <f>IF('15. Pooled investment vehicles'!G64="Please select country","",'15. Pooled investment vehicles'!G64)</f>
        <v/>
      </c>
    </row>
    <row r="1400" spans="1:2">
      <c r="A1400" t="s">
        <v>2927</v>
      </c>
      <c r="B1400" s="246" t="str">
        <f>IF('15. Pooled investment vehicles'!H64="","",'15. Pooled investment vehicles'!H64)</f>
        <v/>
      </c>
    </row>
    <row r="1401" spans="1:2">
      <c r="A1401" t="s">
        <v>2928</v>
      </c>
      <c r="B1401" s="246" t="str">
        <f>IF('15. Pooled investment vehicles'!I64="Please select","",'15. Pooled investment vehicles'!I64)</f>
        <v/>
      </c>
    </row>
    <row r="1402" spans="1:2">
      <c r="A1402" t="s">
        <v>2929</v>
      </c>
      <c r="B1402" s="246" t="str">
        <f>IF('15. Pooled investment vehicles'!J64="","",'15. Pooled investment vehicles'!J64)</f>
        <v/>
      </c>
    </row>
    <row r="1403" spans="1:2">
      <c r="A1403" t="s">
        <v>2930</v>
      </c>
      <c r="B1403" s="246" t="str">
        <f>IF('15. Pooled investment vehicles'!K64="","",'15. Pooled investment vehicles'!K64)</f>
        <v/>
      </c>
    </row>
    <row r="1404" spans="1:2">
      <c r="A1404" t="s">
        <v>2931</v>
      </c>
      <c r="B1404" s="246" t="str">
        <f>IF('15. Pooled investment vehicles'!A65="","",'15. Pooled investment vehicles'!A65)</f>
        <v/>
      </c>
    </row>
    <row r="1405" spans="1:2">
      <c r="A1405" t="s">
        <v>2932</v>
      </c>
      <c r="B1405" s="246" t="str">
        <f>IF('15. Pooled investment vehicles'!B65="","",'15. Pooled investment vehicles'!B65)</f>
        <v/>
      </c>
    </row>
    <row r="1406" spans="1:2">
      <c r="A1406" t="s">
        <v>2933</v>
      </c>
      <c r="B1406" s="246" t="str">
        <f>IF('15. Pooled investment vehicles'!C65="","",'15. Pooled investment vehicles'!C65)</f>
        <v/>
      </c>
    </row>
    <row r="1407" spans="1:2">
      <c r="A1407" t="s">
        <v>2934</v>
      </c>
      <c r="B1407" s="246" t="str">
        <f>IF('15. Pooled investment vehicles'!D65="","",'15. Pooled investment vehicles'!D65)</f>
        <v/>
      </c>
    </row>
    <row r="1408" spans="1:2">
      <c r="A1408" t="s">
        <v>2935</v>
      </c>
      <c r="B1408" s="246" t="str">
        <f>IF('15. Pooled investment vehicles'!E65="Please select","",'15. Pooled investment vehicles'!E65)</f>
        <v/>
      </c>
    </row>
    <row r="1409" spans="1:2">
      <c r="A1409" t="s">
        <v>2936</v>
      </c>
      <c r="B1409" s="246" t="str">
        <f>IF('15. Pooled investment vehicles'!F65="Please select","",'15. Pooled investment vehicles'!F65)</f>
        <v/>
      </c>
    </row>
    <row r="1410" spans="1:2">
      <c r="A1410" t="s">
        <v>2937</v>
      </c>
      <c r="B1410" s="246" t="str">
        <f>IF('15. Pooled investment vehicles'!G65="Please select country","",'15. Pooled investment vehicles'!G65)</f>
        <v/>
      </c>
    </row>
    <row r="1411" spans="1:2">
      <c r="A1411" t="s">
        <v>2938</v>
      </c>
      <c r="B1411" s="246" t="str">
        <f>IF('15. Pooled investment vehicles'!H65="","",'15. Pooled investment vehicles'!H65)</f>
        <v/>
      </c>
    </row>
    <row r="1412" spans="1:2">
      <c r="A1412" t="s">
        <v>2939</v>
      </c>
      <c r="B1412" s="246" t="str">
        <f>IF('15. Pooled investment vehicles'!I65="Please select","",'15. Pooled investment vehicles'!I65)</f>
        <v/>
      </c>
    </row>
    <row r="1413" spans="1:2">
      <c r="A1413" t="s">
        <v>2940</v>
      </c>
      <c r="B1413" s="246" t="str">
        <f>IF('15. Pooled investment vehicles'!J65="","",'15. Pooled investment vehicles'!J65)</f>
        <v/>
      </c>
    </row>
    <row r="1414" spans="1:2">
      <c r="A1414" t="s">
        <v>2941</v>
      </c>
      <c r="B1414" s="246" t="str">
        <f>IF('15. Pooled investment vehicles'!K65="","",'15. Pooled investment vehicles'!K65)</f>
        <v/>
      </c>
    </row>
    <row r="1415" spans="1:2">
      <c r="A1415" t="s">
        <v>2942</v>
      </c>
      <c r="B1415" s="246" t="str">
        <f>IF('15. Pooled investment vehicles'!A66="","",'15. Pooled investment vehicles'!A66)</f>
        <v/>
      </c>
    </row>
    <row r="1416" spans="1:2">
      <c r="A1416" t="s">
        <v>2943</v>
      </c>
      <c r="B1416" s="246" t="str">
        <f>IF('15. Pooled investment vehicles'!B66="","",'15. Pooled investment vehicles'!B66)</f>
        <v/>
      </c>
    </row>
    <row r="1417" spans="1:2">
      <c r="A1417" t="s">
        <v>2944</v>
      </c>
      <c r="B1417" s="246" t="str">
        <f>IF('15. Pooled investment vehicles'!C66="","",'15. Pooled investment vehicles'!C66)</f>
        <v/>
      </c>
    </row>
    <row r="1418" spans="1:2">
      <c r="A1418" t="s">
        <v>2945</v>
      </c>
      <c r="B1418" s="246" t="str">
        <f>IF('15. Pooled investment vehicles'!D66="","",'15. Pooled investment vehicles'!D66)</f>
        <v/>
      </c>
    </row>
    <row r="1419" spans="1:2">
      <c r="A1419" t="s">
        <v>2946</v>
      </c>
      <c r="B1419" s="246" t="str">
        <f>IF('15. Pooled investment vehicles'!E66="Please select","",'15. Pooled investment vehicles'!E66)</f>
        <v/>
      </c>
    </row>
    <row r="1420" spans="1:2">
      <c r="A1420" t="s">
        <v>2947</v>
      </c>
      <c r="B1420" s="246" t="str">
        <f>IF('15. Pooled investment vehicles'!F66="Please select","",'15. Pooled investment vehicles'!F66)</f>
        <v/>
      </c>
    </row>
    <row r="1421" spans="1:2">
      <c r="A1421" t="s">
        <v>2948</v>
      </c>
      <c r="B1421" s="246" t="str">
        <f>IF('15. Pooled investment vehicles'!G66="Please select country","",'15. Pooled investment vehicles'!G66)</f>
        <v/>
      </c>
    </row>
    <row r="1422" spans="1:2">
      <c r="A1422" t="s">
        <v>2949</v>
      </c>
      <c r="B1422" s="246" t="str">
        <f>IF('15. Pooled investment vehicles'!H66="","",'15. Pooled investment vehicles'!H66)</f>
        <v/>
      </c>
    </row>
    <row r="1423" spans="1:2">
      <c r="A1423" t="s">
        <v>2950</v>
      </c>
      <c r="B1423" s="246" t="str">
        <f>IF('15. Pooled investment vehicles'!I66="Please select","",'15. Pooled investment vehicles'!I66)</f>
        <v/>
      </c>
    </row>
    <row r="1424" spans="1:2">
      <c r="A1424" t="s">
        <v>2951</v>
      </c>
      <c r="B1424" s="246" t="str">
        <f>IF('15. Pooled investment vehicles'!J66="","",'15. Pooled investment vehicles'!J66)</f>
        <v/>
      </c>
    </row>
    <row r="1425" spans="1:2">
      <c r="A1425" t="s">
        <v>2952</v>
      </c>
      <c r="B1425" s="246" t="str">
        <f>IF('15. Pooled investment vehicles'!K66="","",'15. Pooled investment vehicles'!K66)</f>
        <v/>
      </c>
    </row>
    <row r="1426" spans="1:2">
      <c r="A1426" t="s">
        <v>2953</v>
      </c>
      <c r="B1426" s="246" t="str">
        <f>IF('15. Pooled investment vehicles'!A67="","",'15. Pooled investment vehicles'!A67)</f>
        <v/>
      </c>
    </row>
    <row r="1427" spans="1:2">
      <c r="A1427" t="s">
        <v>2954</v>
      </c>
      <c r="B1427" s="246" t="str">
        <f>IF('15. Pooled investment vehicles'!B67="","",'15. Pooled investment vehicles'!B67)</f>
        <v/>
      </c>
    </row>
    <row r="1428" spans="1:2">
      <c r="A1428" t="s">
        <v>2955</v>
      </c>
      <c r="B1428" s="246" t="str">
        <f>IF('15. Pooled investment vehicles'!C67="","",'15. Pooled investment vehicles'!C67)</f>
        <v/>
      </c>
    </row>
    <row r="1429" spans="1:2">
      <c r="A1429" t="s">
        <v>2956</v>
      </c>
      <c r="B1429" s="246" t="str">
        <f>IF('15. Pooled investment vehicles'!D67="","",'15. Pooled investment vehicles'!D67)</f>
        <v/>
      </c>
    </row>
    <row r="1430" spans="1:2">
      <c r="A1430" t="s">
        <v>2957</v>
      </c>
      <c r="B1430" s="246" t="str">
        <f>IF('15. Pooled investment vehicles'!E67="Please select","",'15. Pooled investment vehicles'!E67)</f>
        <v/>
      </c>
    </row>
    <row r="1431" spans="1:2">
      <c r="A1431" t="s">
        <v>2958</v>
      </c>
      <c r="B1431" s="246" t="str">
        <f>IF('15. Pooled investment vehicles'!F67="Please select","",'15. Pooled investment vehicles'!F67)</f>
        <v/>
      </c>
    </row>
    <row r="1432" spans="1:2">
      <c r="A1432" t="s">
        <v>2959</v>
      </c>
      <c r="B1432" s="246" t="str">
        <f>IF('15. Pooled investment vehicles'!G67="Please select country","",'15. Pooled investment vehicles'!G67)</f>
        <v/>
      </c>
    </row>
    <row r="1433" spans="1:2">
      <c r="A1433" t="s">
        <v>2960</v>
      </c>
      <c r="B1433" s="246" t="str">
        <f>IF('15. Pooled investment vehicles'!H67="","",'15. Pooled investment vehicles'!H67)</f>
        <v/>
      </c>
    </row>
    <row r="1434" spans="1:2">
      <c r="A1434" t="s">
        <v>2961</v>
      </c>
      <c r="B1434" s="246" t="str">
        <f>IF('15. Pooled investment vehicles'!I67="Please select","",'15. Pooled investment vehicles'!I67)</f>
        <v/>
      </c>
    </row>
    <row r="1435" spans="1:2">
      <c r="A1435" t="s">
        <v>2962</v>
      </c>
      <c r="B1435" s="246" t="str">
        <f>IF('15. Pooled investment vehicles'!J67="","",'15. Pooled investment vehicles'!J67)</f>
        <v/>
      </c>
    </row>
    <row r="1436" spans="1:2">
      <c r="A1436" t="s">
        <v>2963</v>
      </c>
      <c r="B1436" s="246" t="str">
        <f>IF('15. Pooled investment vehicles'!K67="","",'15. Pooled investment vehicles'!K67)</f>
        <v/>
      </c>
    </row>
    <row r="1437" spans="1:2">
      <c r="A1437" t="s">
        <v>2964</v>
      </c>
      <c r="B1437" s="246" t="str">
        <f>IF('15. Pooled investment vehicles'!A68="","",'15. Pooled investment vehicles'!A68)</f>
        <v/>
      </c>
    </row>
    <row r="1438" spans="1:2">
      <c r="A1438" t="s">
        <v>2965</v>
      </c>
      <c r="B1438" s="246" t="str">
        <f>IF('15. Pooled investment vehicles'!B68="","",'15. Pooled investment vehicles'!B68)</f>
        <v/>
      </c>
    </row>
    <row r="1439" spans="1:2">
      <c r="A1439" t="s">
        <v>2966</v>
      </c>
      <c r="B1439" s="246" t="str">
        <f>IF('15. Pooled investment vehicles'!C68="","",'15. Pooled investment vehicles'!C68)</f>
        <v/>
      </c>
    </row>
    <row r="1440" spans="1:2">
      <c r="A1440" t="s">
        <v>2967</v>
      </c>
      <c r="B1440" s="246" t="str">
        <f>IF('15. Pooled investment vehicles'!D68="","",'15. Pooled investment vehicles'!D68)</f>
        <v/>
      </c>
    </row>
    <row r="1441" spans="1:2">
      <c r="A1441" t="s">
        <v>2968</v>
      </c>
      <c r="B1441" s="246" t="str">
        <f>IF('15. Pooled investment vehicles'!E68="Please select","",'15. Pooled investment vehicles'!E68)</f>
        <v/>
      </c>
    </row>
    <row r="1442" spans="1:2">
      <c r="A1442" t="s">
        <v>2969</v>
      </c>
      <c r="B1442" s="246" t="str">
        <f>IF('15. Pooled investment vehicles'!F68="Please select","",'15. Pooled investment vehicles'!F68)</f>
        <v/>
      </c>
    </row>
    <row r="1443" spans="1:2">
      <c r="A1443" t="s">
        <v>2970</v>
      </c>
      <c r="B1443" s="246" t="str">
        <f>IF('15. Pooled investment vehicles'!G68="Please select country","",'15. Pooled investment vehicles'!G68)</f>
        <v/>
      </c>
    </row>
    <row r="1444" spans="1:2">
      <c r="A1444" t="s">
        <v>2971</v>
      </c>
      <c r="B1444" s="246" t="str">
        <f>IF('15. Pooled investment vehicles'!H68="","",'15. Pooled investment vehicles'!H68)</f>
        <v/>
      </c>
    </row>
    <row r="1445" spans="1:2">
      <c r="A1445" t="s">
        <v>2972</v>
      </c>
      <c r="B1445" s="246" t="str">
        <f>IF('15. Pooled investment vehicles'!I68="Please select","",'15. Pooled investment vehicles'!I68)</f>
        <v/>
      </c>
    </row>
    <row r="1446" spans="1:2">
      <c r="A1446" t="s">
        <v>2973</v>
      </c>
      <c r="B1446" s="246" t="str">
        <f>IF('15. Pooled investment vehicles'!J68="","",'15. Pooled investment vehicles'!J68)</f>
        <v/>
      </c>
    </row>
    <row r="1447" spans="1:2">
      <c r="A1447" t="s">
        <v>2974</v>
      </c>
      <c r="B1447" s="246" t="str">
        <f>IF('15. Pooled investment vehicles'!K68="","",'15. Pooled investment vehicles'!K68)</f>
        <v/>
      </c>
    </row>
    <row r="1448" spans="1:2">
      <c r="A1448" t="s">
        <v>2975</v>
      </c>
      <c r="B1448" s="246" t="str">
        <f>IF('15. Pooled investment vehicles'!A69="","",'15. Pooled investment vehicles'!A69)</f>
        <v/>
      </c>
    </row>
    <row r="1449" spans="1:2">
      <c r="A1449" t="s">
        <v>2976</v>
      </c>
      <c r="B1449" s="246" t="str">
        <f>IF('15. Pooled investment vehicles'!B69="","",'15. Pooled investment vehicles'!B69)</f>
        <v/>
      </c>
    </row>
    <row r="1450" spans="1:2">
      <c r="A1450" t="s">
        <v>2977</v>
      </c>
      <c r="B1450" s="246" t="str">
        <f>IF('15. Pooled investment vehicles'!C69="","",'15. Pooled investment vehicles'!C69)</f>
        <v/>
      </c>
    </row>
    <row r="1451" spans="1:2">
      <c r="A1451" t="s">
        <v>2978</v>
      </c>
      <c r="B1451" s="246" t="str">
        <f>IF('15. Pooled investment vehicles'!D69="","",'15. Pooled investment vehicles'!D69)</f>
        <v/>
      </c>
    </row>
    <row r="1452" spans="1:2">
      <c r="A1452" t="s">
        <v>2979</v>
      </c>
      <c r="B1452" s="246" t="str">
        <f>IF('15. Pooled investment vehicles'!E69="Please select","",'15. Pooled investment vehicles'!E69)</f>
        <v/>
      </c>
    </row>
    <row r="1453" spans="1:2">
      <c r="A1453" t="s">
        <v>2980</v>
      </c>
      <c r="B1453" s="246" t="str">
        <f>IF('15. Pooled investment vehicles'!F69="Please select","",'15. Pooled investment vehicles'!F69)</f>
        <v/>
      </c>
    </row>
    <row r="1454" spans="1:2">
      <c r="A1454" t="s">
        <v>2981</v>
      </c>
      <c r="B1454" s="246" t="str">
        <f>IF('15. Pooled investment vehicles'!G69="Please select country","",'15. Pooled investment vehicles'!G69)</f>
        <v/>
      </c>
    </row>
    <row r="1455" spans="1:2">
      <c r="A1455" t="s">
        <v>2982</v>
      </c>
      <c r="B1455" s="246" t="str">
        <f>IF('15. Pooled investment vehicles'!H69="","",'15. Pooled investment vehicles'!H69)</f>
        <v/>
      </c>
    </row>
    <row r="1456" spans="1:2">
      <c r="A1456" t="s">
        <v>2983</v>
      </c>
      <c r="B1456" s="246" t="str">
        <f>IF('15. Pooled investment vehicles'!I69="Please select","",'15. Pooled investment vehicles'!I69)</f>
        <v/>
      </c>
    </row>
    <row r="1457" spans="1:2">
      <c r="A1457" t="s">
        <v>2984</v>
      </c>
      <c r="B1457" s="246" t="str">
        <f>IF('15. Pooled investment vehicles'!J69="","",'15. Pooled investment vehicles'!J69)</f>
        <v/>
      </c>
    </row>
    <row r="1458" spans="1:2">
      <c r="A1458" t="s">
        <v>2985</v>
      </c>
      <c r="B1458" s="246" t="str">
        <f>IF('15. Pooled investment vehicles'!K69="","",'15. Pooled investment vehicles'!K69)</f>
        <v/>
      </c>
    </row>
    <row r="1459" spans="1:2">
      <c r="A1459" t="s">
        <v>2986</v>
      </c>
      <c r="B1459" s="246" t="str">
        <f>IF('15. Pooled investment vehicles'!A70="","",'15. Pooled investment vehicles'!A70)</f>
        <v/>
      </c>
    </row>
    <row r="1460" spans="1:2">
      <c r="A1460" t="s">
        <v>2987</v>
      </c>
      <c r="B1460" s="246" t="str">
        <f>IF('15. Pooled investment vehicles'!B70="","",'15. Pooled investment vehicles'!B70)</f>
        <v/>
      </c>
    </row>
    <row r="1461" spans="1:2">
      <c r="A1461" t="s">
        <v>2988</v>
      </c>
      <c r="B1461" s="246" t="str">
        <f>IF('15. Pooled investment vehicles'!C70="","",'15. Pooled investment vehicles'!C70)</f>
        <v/>
      </c>
    </row>
    <row r="1462" spans="1:2">
      <c r="A1462" t="s">
        <v>2989</v>
      </c>
      <c r="B1462" s="246" t="str">
        <f>IF('15. Pooled investment vehicles'!D70="","",'15. Pooled investment vehicles'!D70)</f>
        <v/>
      </c>
    </row>
    <row r="1463" spans="1:2">
      <c r="A1463" t="s">
        <v>2990</v>
      </c>
      <c r="B1463" s="246" t="str">
        <f>IF('15. Pooled investment vehicles'!E70="Please select","",'15. Pooled investment vehicles'!E70)</f>
        <v/>
      </c>
    </row>
    <row r="1464" spans="1:2">
      <c r="A1464" t="s">
        <v>2991</v>
      </c>
      <c r="B1464" s="246" t="str">
        <f>IF('15. Pooled investment vehicles'!F70="Please select","",'15. Pooled investment vehicles'!F70)</f>
        <v/>
      </c>
    </row>
    <row r="1465" spans="1:2">
      <c r="A1465" t="s">
        <v>2992</v>
      </c>
      <c r="B1465" s="246" t="str">
        <f>IF('15. Pooled investment vehicles'!G70="Please select country","",'15. Pooled investment vehicles'!G70)</f>
        <v/>
      </c>
    </row>
    <row r="1466" spans="1:2">
      <c r="A1466" t="s">
        <v>2993</v>
      </c>
      <c r="B1466" s="246" t="str">
        <f>IF('15. Pooled investment vehicles'!H70="","",'15. Pooled investment vehicles'!H70)</f>
        <v/>
      </c>
    </row>
    <row r="1467" spans="1:2">
      <c r="A1467" t="s">
        <v>2994</v>
      </c>
      <c r="B1467" s="246" t="str">
        <f>IF('15. Pooled investment vehicles'!I70="Please select","",'15. Pooled investment vehicles'!I70)</f>
        <v/>
      </c>
    </row>
    <row r="1468" spans="1:2">
      <c r="A1468" t="s">
        <v>2995</v>
      </c>
      <c r="B1468" s="246" t="str">
        <f>IF('15. Pooled investment vehicles'!J70="","",'15. Pooled investment vehicles'!J70)</f>
        <v/>
      </c>
    </row>
    <row r="1469" spans="1:2">
      <c r="A1469" t="s">
        <v>2996</v>
      </c>
      <c r="B1469" s="246" t="str">
        <f>IF('15. Pooled investment vehicles'!K70="","",'15. Pooled investment vehicles'!K70)</f>
        <v/>
      </c>
    </row>
    <row r="1470" spans="1:2">
      <c r="A1470" t="s">
        <v>2997</v>
      </c>
      <c r="B1470" s="246" t="str">
        <f>IF('15. Pooled investment vehicles'!A71="","",'15. Pooled investment vehicles'!A71)</f>
        <v/>
      </c>
    </row>
    <row r="1471" spans="1:2">
      <c r="A1471" t="s">
        <v>2998</v>
      </c>
      <c r="B1471" s="246" t="str">
        <f>IF('15. Pooled investment vehicles'!B71="","",'15. Pooled investment vehicles'!B71)</f>
        <v/>
      </c>
    </row>
    <row r="1472" spans="1:2">
      <c r="A1472" t="s">
        <v>2999</v>
      </c>
      <c r="B1472" s="246" t="str">
        <f>IF('15. Pooled investment vehicles'!C71="","",'15. Pooled investment vehicles'!C71)</f>
        <v/>
      </c>
    </row>
    <row r="1473" spans="1:2">
      <c r="A1473" t="s">
        <v>3000</v>
      </c>
      <c r="B1473" s="246" t="str">
        <f>IF('15. Pooled investment vehicles'!D71="","",'15. Pooled investment vehicles'!D71)</f>
        <v/>
      </c>
    </row>
    <row r="1474" spans="1:2">
      <c r="A1474" t="s">
        <v>3001</v>
      </c>
      <c r="B1474" s="246" t="str">
        <f>IF('15. Pooled investment vehicles'!E71="Please select","",'15. Pooled investment vehicles'!E71)</f>
        <v/>
      </c>
    </row>
    <row r="1475" spans="1:2">
      <c r="A1475" t="s">
        <v>3002</v>
      </c>
      <c r="B1475" s="246" t="str">
        <f>IF('15. Pooled investment vehicles'!F71="Please select","",'15. Pooled investment vehicles'!F71)</f>
        <v/>
      </c>
    </row>
    <row r="1476" spans="1:2">
      <c r="A1476" t="s">
        <v>3003</v>
      </c>
      <c r="B1476" s="246" t="str">
        <f>IF('15. Pooled investment vehicles'!G71="Please select country","",'15. Pooled investment vehicles'!G71)</f>
        <v/>
      </c>
    </row>
    <row r="1477" spans="1:2">
      <c r="A1477" t="s">
        <v>3004</v>
      </c>
      <c r="B1477" s="246" t="str">
        <f>IF('15. Pooled investment vehicles'!H71="","",'15. Pooled investment vehicles'!H71)</f>
        <v/>
      </c>
    </row>
    <row r="1478" spans="1:2">
      <c r="A1478" t="s">
        <v>3005</v>
      </c>
      <c r="B1478" s="246" t="str">
        <f>IF('15. Pooled investment vehicles'!I71="Please select","",'15. Pooled investment vehicles'!I71)</f>
        <v/>
      </c>
    </row>
    <row r="1479" spans="1:2">
      <c r="A1479" t="s">
        <v>3006</v>
      </c>
      <c r="B1479" s="246" t="str">
        <f>IF('15. Pooled investment vehicles'!J71="","",'15. Pooled investment vehicles'!J71)</f>
        <v/>
      </c>
    </row>
    <row r="1480" spans="1:2">
      <c r="A1480" t="s">
        <v>3007</v>
      </c>
      <c r="B1480" s="246" t="str">
        <f>IF('15. Pooled investment vehicles'!K71="","",'15. Pooled investment vehicles'!K71)</f>
        <v/>
      </c>
    </row>
    <row r="1481" spans="1:2">
      <c r="A1481" t="s">
        <v>3008</v>
      </c>
      <c r="B1481" s="246" t="str">
        <f>IF('15. Pooled investment vehicles'!A72="","",'15. Pooled investment vehicles'!A72)</f>
        <v/>
      </c>
    </row>
    <row r="1482" spans="1:2">
      <c r="A1482" t="s">
        <v>3009</v>
      </c>
      <c r="B1482" s="246" t="str">
        <f>IF('15. Pooled investment vehicles'!B72="","",'15. Pooled investment vehicles'!B72)</f>
        <v/>
      </c>
    </row>
    <row r="1483" spans="1:2">
      <c r="A1483" t="s">
        <v>3010</v>
      </c>
      <c r="B1483" s="246" t="str">
        <f>IF('15. Pooled investment vehicles'!C72="","",'15. Pooled investment vehicles'!C72)</f>
        <v/>
      </c>
    </row>
    <row r="1484" spans="1:2">
      <c r="A1484" t="s">
        <v>3011</v>
      </c>
      <c r="B1484" s="246" t="str">
        <f>IF('15. Pooled investment vehicles'!D72="","",'15. Pooled investment vehicles'!D72)</f>
        <v/>
      </c>
    </row>
    <row r="1485" spans="1:2">
      <c r="A1485" t="s">
        <v>3012</v>
      </c>
      <c r="B1485" s="246" t="str">
        <f>IF('15. Pooled investment vehicles'!E72="Please select","",'15. Pooled investment vehicles'!E72)</f>
        <v/>
      </c>
    </row>
    <row r="1486" spans="1:2">
      <c r="A1486" t="s">
        <v>3013</v>
      </c>
      <c r="B1486" s="246" t="str">
        <f>IF('15. Pooled investment vehicles'!F72="Please select","",'15. Pooled investment vehicles'!F72)</f>
        <v/>
      </c>
    </row>
    <row r="1487" spans="1:2">
      <c r="A1487" t="s">
        <v>3014</v>
      </c>
      <c r="B1487" s="246" t="str">
        <f>IF('15. Pooled investment vehicles'!G72="Please select country","",'15. Pooled investment vehicles'!G72)</f>
        <v/>
      </c>
    </row>
    <row r="1488" spans="1:2">
      <c r="A1488" t="s">
        <v>3015</v>
      </c>
      <c r="B1488" s="246" t="str">
        <f>IF('15. Pooled investment vehicles'!H72="","",'15. Pooled investment vehicles'!H72)</f>
        <v/>
      </c>
    </row>
    <row r="1489" spans="1:2">
      <c r="A1489" t="s">
        <v>3016</v>
      </c>
      <c r="B1489" s="246" t="str">
        <f>IF('15. Pooled investment vehicles'!I72="Please select","",'15. Pooled investment vehicles'!I72)</f>
        <v/>
      </c>
    </row>
    <row r="1490" spans="1:2">
      <c r="A1490" t="s">
        <v>3017</v>
      </c>
      <c r="B1490" s="246" t="str">
        <f>IF('15. Pooled investment vehicles'!J72="","",'15. Pooled investment vehicles'!J72)</f>
        <v/>
      </c>
    </row>
    <row r="1491" spans="1:2">
      <c r="A1491" t="s">
        <v>3018</v>
      </c>
      <c r="B1491" s="246" t="str">
        <f>IF('15. Pooled investment vehicles'!K72="","",'15. Pooled investment vehicles'!K72)</f>
        <v/>
      </c>
    </row>
    <row r="1492" spans="1:2">
      <c r="A1492" t="s">
        <v>3019</v>
      </c>
      <c r="B1492" s="246" t="str">
        <f>IF('15. Pooled investment vehicles'!A73="","",'15. Pooled investment vehicles'!A73)</f>
        <v/>
      </c>
    </row>
    <row r="1493" spans="1:2">
      <c r="A1493" t="s">
        <v>3020</v>
      </c>
      <c r="B1493" s="246" t="str">
        <f>IF('15. Pooled investment vehicles'!B73="","",'15. Pooled investment vehicles'!B73)</f>
        <v/>
      </c>
    </row>
    <row r="1494" spans="1:2">
      <c r="A1494" t="s">
        <v>3021</v>
      </c>
      <c r="B1494" s="246" t="str">
        <f>IF('15. Pooled investment vehicles'!C73="","",'15. Pooled investment vehicles'!C73)</f>
        <v/>
      </c>
    </row>
    <row r="1495" spans="1:2">
      <c r="A1495" t="s">
        <v>3022</v>
      </c>
      <c r="B1495" s="246" t="str">
        <f>IF('15. Pooled investment vehicles'!D73="","",'15. Pooled investment vehicles'!D73)</f>
        <v/>
      </c>
    </row>
    <row r="1496" spans="1:2">
      <c r="A1496" t="s">
        <v>3023</v>
      </c>
      <c r="B1496" s="246" t="str">
        <f>IF('15. Pooled investment vehicles'!E73="Please select","",'15. Pooled investment vehicles'!E73)</f>
        <v/>
      </c>
    </row>
    <row r="1497" spans="1:2">
      <c r="A1497" t="s">
        <v>3024</v>
      </c>
      <c r="B1497" s="246" t="str">
        <f>IF('15. Pooled investment vehicles'!F73="Please select","",'15. Pooled investment vehicles'!F73)</f>
        <v/>
      </c>
    </row>
    <row r="1498" spans="1:2">
      <c r="A1498" t="s">
        <v>3025</v>
      </c>
      <c r="B1498" s="246" t="str">
        <f>IF('15. Pooled investment vehicles'!G73="Please select country","",'15. Pooled investment vehicles'!G73)</f>
        <v/>
      </c>
    </row>
    <row r="1499" spans="1:2">
      <c r="A1499" t="s">
        <v>3026</v>
      </c>
      <c r="B1499" s="246" t="str">
        <f>IF('15. Pooled investment vehicles'!H73="","",'15. Pooled investment vehicles'!H73)</f>
        <v/>
      </c>
    </row>
    <row r="1500" spans="1:2">
      <c r="A1500" t="s">
        <v>3027</v>
      </c>
      <c r="B1500" s="246" t="str">
        <f>IF('15. Pooled investment vehicles'!I73="Please select","",'15. Pooled investment vehicles'!I73)</f>
        <v/>
      </c>
    </row>
    <row r="1501" spans="1:2">
      <c r="A1501" t="s">
        <v>3028</v>
      </c>
      <c r="B1501" s="246" t="str">
        <f>IF('15. Pooled investment vehicles'!J73="","",'15. Pooled investment vehicles'!J73)</f>
        <v/>
      </c>
    </row>
    <row r="1502" spans="1:2">
      <c r="A1502" t="s">
        <v>3029</v>
      </c>
      <c r="B1502" s="246" t="str">
        <f>IF('15. Pooled investment vehicles'!K73="","",'15. Pooled investment vehicles'!K73)</f>
        <v/>
      </c>
    </row>
    <row r="1503" spans="1:2">
      <c r="A1503" t="s">
        <v>3030</v>
      </c>
      <c r="B1503" s="246" t="str">
        <f>IF('15. Pooled investment vehicles'!A74="","",'15. Pooled investment vehicles'!A74)</f>
        <v/>
      </c>
    </row>
    <row r="1504" spans="1:2">
      <c r="A1504" t="s">
        <v>3031</v>
      </c>
      <c r="B1504" s="246" t="str">
        <f>IF('15. Pooled investment vehicles'!B74="","",'15. Pooled investment vehicles'!B74)</f>
        <v/>
      </c>
    </row>
    <row r="1505" spans="1:2">
      <c r="A1505" t="s">
        <v>3032</v>
      </c>
      <c r="B1505" s="246" t="str">
        <f>IF('15. Pooled investment vehicles'!C74="","",'15. Pooled investment vehicles'!C74)</f>
        <v/>
      </c>
    </row>
    <row r="1506" spans="1:2">
      <c r="A1506" t="s">
        <v>3033</v>
      </c>
      <c r="B1506" s="246" t="str">
        <f>IF('15. Pooled investment vehicles'!D74="","",'15. Pooled investment vehicles'!D74)</f>
        <v/>
      </c>
    </row>
    <row r="1507" spans="1:2">
      <c r="A1507" t="s">
        <v>3034</v>
      </c>
      <c r="B1507" s="246" t="str">
        <f>IF('15. Pooled investment vehicles'!E74="Please select","",'15. Pooled investment vehicles'!E74)</f>
        <v/>
      </c>
    </row>
    <row r="1508" spans="1:2">
      <c r="A1508" t="s">
        <v>3035</v>
      </c>
      <c r="B1508" s="246" t="str">
        <f>IF('15. Pooled investment vehicles'!F74="Please select","",'15. Pooled investment vehicles'!F74)</f>
        <v/>
      </c>
    </row>
    <row r="1509" spans="1:2">
      <c r="A1509" t="s">
        <v>3036</v>
      </c>
      <c r="B1509" s="246" t="str">
        <f>IF('15. Pooled investment vehicles'!G74="Please select country","",'15. Pooled investment vehicles'!G74)</f>
        <v/>
      </c>
    </row>
    <row r="1510" spans="1:2">
      <c r="A1510" t="s">
        <v>3037</v>
      </c>
      <c r="B1510" s="246" t="str">
        <f>IF('15. Pooled investment vehicles'!H74="","",'15. Pooled investment vehicles'!H74)</f>
        <v/>
      </c>
    </row>
    <row r="1511" spans="1:2">
      <c r="A1511" t="s">
        <v>3038</v>
      </c>
      <c r="B1511" s="246" t="str">
        <f>IF('15. Pooled investment vehicles'!I74="Please select","",'15. Pooled investment vehicles'!I74)</f>
        <v/>
      </c>
    </row>
    <row r="1512" spans="1:2">
      <c r="A1512" t="s">
        <v>3039</v>
      </c>
      <c r="B1512" s="246" t="str">
        <f>IF('15. Pooled investment vehicles'!J74="","",'15. Pooled investment vehicles'!J74)</f>
        <v/>
      </c>
    </row>
    <row r="1513" spans="1:2">
      <c r="A1513" t="s">
        <v>3040</v>
      </c>
      <c r="B1513" s="246" t="str">
        <f>IF('15. Pooled investment vehicles'!K74="","",'15. Pooled investment vehicles'!K74)</f>
        <v/>
      </c>
    </row>
    <row r="1514" spans="1:2">
      <c r="A1514" t="s">
        <v>3041</v>
      </c>
      <c r="B1514" s="246" t="str">
        <f>IF('15. Pooled investment vehicles'!A75="","",'15. Pooled investment vehicles'!A75)</f>
        <v/>
      </c>
    </row>
    <row r="1515" spans="1:2">
      <c r="A1515" t="s">
        <v>3042</v>
      </c>
      <c r="B1515" s="246" t="str">
        <f>IF('15. Pooled investment vehicles'!B75="","",'15. Pooled investment vehicles'!B75)</f>
        <v/>
      </c>
    </row>
    <row r="1516" spans="1:2">
      <c r="A1516" t="s">
        <v>3043</v>
      </c>
      <c r="B1516" s="246" t="str">
        <f>IF('15. Pooled investment vehicles'!C75="","",'15. Pooled investment vehicles'!C75)</f>
        <v/>
      </c>
    </row>
    <row r="1517" spans="1:2">
      <c r="A1517" t="s">
        <v>3044</v>
      </c>
      <c r="B1517" s="246" t="str">
        <f>IF('15. Pooled investment vehicles'!D75="","",'15. Pooled investment vehicles'!D75)</f>
        <v/>
      </c>
    </row>
    <row r="1518" spans="1:2">
      <c r="A1518" t="s">
        <v>3045</v>
      </c>
      <c r="B1518" s="246" t="str">
        <f>IF('15. Pooled investment vehicles'!E75="Please select","",'15. Pooled investment vehicles'!E75)</f>
        <v/>
      </c>
    </row>
    <row r="1519" spans="1:2">
      <c r="A1519" t="s">
        <v>3046</v>
      </c>
      <c r="B1519" s="246" t="str">
        <f>IF('15. Pooled investment vehicles'!F75="Please select","",'15. Pooled investment vehicles'!F75)</f>
        <v/>
      </c>
    </row>
    <row r="1520" spans="1:2">
      <c r="A1520" t="s">
        <v>3047</v>
      </c>
      <c r="B1520" s="246" t="str">
        <f>IF('15. Pooled investment vehicles'!G75="Please select country","",'15. Pooled investment vehicles'!G75)</f>
        <v/>
      </c>
    </row>
    <row r="1521" spans="1:2">
      <c r="A1521" t="s">
        <v>3048</v>
      </c>
      <c r="B1521" s="246" t="str">
        <f>IF('15. Pooled investment vehicles'!H75="","",'15. Pooled investment vehicles'!H75)</f>
        <v/>
      </c>
    </row>
    <row r="1522" spans="1:2">
      <c r="A1522" t="s">
        <v>3049</v>
      </c>
      <c r="B1522" s="246" t="str">
        <f>IF('15. Pooled investment vehicles'!I75="Please select","",'15. Pooled investment vehicles'!I75)</f>
        <v/>
      </c>
    </row>
    <row r="1523" spans="1:2">
      <c r="A1523" t="s">
        <v>3050</v>
      </c>
      <c r="B1523" s="246" t="str">
        <f>IF('15. Pooled investment vehicles'!J75="","",'15. Pooled investment vehicles'!J75)</f>
        <v/>
      </c>
    </row>
    <row r="1524" spans="1:2">
      <c r="A1524" t="s">
        <v>3051</v>
      </c>
      <c r="B1524" s="246" t="str">
        <f>IF('15. Pooled investment vehicles'!K75="","",'15. Pooled investment vehicles'!K75)</f>
        <v/>
      </c>
    </row>
    <row r="1525" spans="1:2">
      <c r="A1525" t="s">
        <v>3052</v>
      </c>
      <c r="B1525" s="246" t="str">
        <f>IF('15. Pooled investment vehicles'!A76="","",'15. Pooled investment vehicles'!A76)</f>
        <v/>
      </c>
    </row>
    <row r="1526" spans="1:2">
      <c r="A1526" t="s">
        <v>3053</v>
      </c>
      <c r="B1526" s="246" t="str">
        <f>IF('15. Pooled investment vehicles'!B76="","",'15. Pooled investment vehicles'!B76)</f>
        <v/>
      </c>
    </row>
    <row r="1527" spans="1:2">
      <c r="A1527" t="s">
        <v>3054</v>
      </c>
      <c r="B1527" s="246" t="str">
        <f>IF('15. Pooled investment vehicles'!C76="","",'15. Pooled investment vehicles'!C76)</f>
        <v/>
      </c>
    </row>
    <row r="1528" spans="1:2">
      <c r="A1528" t="s">
        <v>3055</v>
      </c>
      <c r="B1528" s="246" t="str">
        <f>IF('15. Pooled investment vehicles'!D76="","",'15. Pooled investment vehicles'!D76)</f>
        <v/>
      </c>
    </row>
    <row r="1529" spans="1:2">
      <c r="A1529" t="s">
        <v>3056</v>
      </c>
      <c r="B1529" s="246" t="str">
        <f>IF('15. Pooled investment vehicles'!E76="Please select","",'15. Pooled investment vehicles'!E76)</f>
        <v/>
      </c>
    </row>
    <row r="1530" spans="1:2">
      <c r="A1530" t="s">
        <v>3057</v>
      </c>
      <c r="B1530" s="246" t="str">
        <f>IF('15. Pooled investment vehicles'!F76="Please select","",'15. Pooled investment vehicles'!F76)</f>
        <v/>
      </c>
    </row>
    <row r="1531" spans="1:2">
      <c r="A1531" t="s">
        <v>3058</v>
      </c>
      <c r="B1531" s="246" t="str">
        <f>IF('15. Pooled investment vehicles'!G76="Please select country","",'15. Pooled investment vehicles'!G76)</f>
        <v/>
      </c>
    </row>
    <row r="1532" spans="1:2">
      <c r="A1532" t="s">
        <v>3059</v>
      </c>
      <c r="B1532" s="246" t="str">
        <f>IF('15. Pooled investment vehicles'!H76="","",'15. Pooled investment vehicles'!H76)</f>
        <v/>
      </c>
    </row>
    <row r="1533" spans="1:2">
      <c r="A1533" t="s">
        <v>3060</v>
      </c>
      <c r="B1533" s="246" t="str">
        <f>IF('15. Pooled investment vehicles'!I76="Please select","",'15. Pooled investment vehicles'!I76)</f>
        <v/>
      </c>
    </row>
    <row r="1534" spans="1:2">
      <c r="A1534" t="s">
        <v>3061</v>
      </c>
      <c r="B1534" s="246" t="str">
        <f>IF('15. Pooled investment vehicles'!J76="","",'15. Pooled investment vehicles'!J76)</f>
        <v/>
      </c>
    </row>
    <row r="1535" spans="1:2">
      <c r="A1535" t="s">
        <v>3062</v>
      </c>
      <c r="B1535" s="246" t="str">
        <f>IF('15. Pooled investment vehicles'!K76="","",'15. Pooled investment vehicles'!K76)</f>
        <v/>
      </c>
    </row>
    <row r="1536" spans="1:2">
      <c r="A1536" t="s">
        <v>3063</v>
      </c>
      <c r="B1536" s="246" t="str">
        <f>IF('15. Pooled investment vehicles'!A77="","",'15. Pooled investment vehicles'!A77)</f>
        <v/>
      </c>
    </row>
    <row r="1537" spans="1:2">
      <c r="A1537" t="s">
        <v>3064</v>
      </c>
      <c r="B1537" s="246" t="str">
        <f>IF('15. Pooled investment vehicles'!B77="","",'15. Pooled investment vehicles'!B77)</f>
        <v/>
      </c>
    </row>
    <row r="1538" spans="1:2">
      <c r="A1538" t="s">
        <v>3065</v>
      </c>
      <c r="B1538" s="246" t="str">
        <f>IF('15. Pooled investment vehicles'!C77="","",'15. Pooled investment vehicles'!C77)</f>
        <v/>
      </c>
    </row>
    <row r="1539" spans="1:2">
      <c r="A1539" t="s">
        <v>3066</v>
      </c>
      <c r="B1539" s="246" t="str">
        <f>IF('15. Pooled investment vehicles'!D77="","",'15. Pooled investment vehicles'!D77)</f>
        <v/>
      </c>
    </row>
    <row r="1540" spans="1:2">
      <c r="A1540" t="s">
        <v>3067</v>
      </c>
      <c r="B1540" s="246" t="str">
        <f>IF('15. Pooled investment vehicles'!E77="Please select","",'15. Pooled investment vehicles'!E77)</f>
        <v/>
      </c>
    </row>
    <row r="1541" spans="1:2">
      <c r="A1541" t="s">
        <v>3068</v>
      </c>
      <c r="B1541" s="246" t="str">
        <f>IF('15. Pooled investment vehicles'!F77="Please select","",'15. Pooled investment vehicles'!F77)</f>
        <v/>
      </c>
    </row>
    <row r="1542" spans="1:2">
      <c r="A1542" t="s">
        <v>3069</v>
      </c>
      <c r="B1542" s="246" t="str">
        <f>IF('15. Pooled investment vehicles'!G77="Please select country","",'15. Pooled investment vehicles'!G77)</f>
        <v/>
      </c>
    </row>
    <row r="1543" spans="1:2">
      <c r="A1543" t="s">
        <v>3070</v>
      </c>
      <c r="B1543" s="246" t="str">
        <f>IF('15. Pooled investment vehicles'!H77="","",'15. Pooled investment vehicles'!H77)</f>
        <v/>
      </c>
    </row>
    <row r="1544" spans="1:2">
      <c r="A1544" t="s">
        <v>3071</v>
      </c>
      <c r="B1544" s="246" t="str">
        <f>IF('15. Pooled investment vehicles'!I77="Please select","",'15. Pooled investment vehicles'!I77)</f>
        <v/>
      </c>
    </row>
    <row r="1545" spans="1:2">
      <c r="A1545" t="s">
        <v>3072</v>
      </c>
      <c r="B1545" s="246" t="str">
        <f>IF('15. Pooled investment vehicles'!J77="","",'15. Pooled investment vehicles'!J77)</f>
        <v/>
      </c>
    </row>
    <row r="1546" spans="1:2">
      <c r="A1546" t="s">
        <v>3073</v>
      </c>
      <c r="B1546" s="246" t="str">
        <f>IF('15. Pooled investment vehicles'!K77="","",'15. Pooled investment vehicles'!K77)</f>
        <v/>
      </c>
    </row>
    <row r="1547" spans="1:2">
      <c r="A1547" t="s">
        <v>3074</v>
      </c>
      <c r="B1547" s="246" t="str">
        <f>IF('15. Pooled investment vehicles'!A78="","",'15. Pooled investment vehicles'!A78)</f>
        <v/>
      </c>
    </row>
    <row r="1548" spans="1:2">
      <c r="A1548" t="s">
        <v>3075</v>
      </c>
      <c r="B1548" s="246" t="str">
        <f>IF('15. Pooled investment vehicles'!B78="","",'15. Pooled investment vehicles'!B78)</f>
        <v/>
      </c>
    </row>
    <row r="1549" spans="1:2">
      <c r="A1549" t="s">
        <v>3076</v>
      </c>
      <c r="B1549" s="246" t="str">
        <f>IF('15. Pooled investment vehicles'!C78="","",'15. Pooled investment vehicles'!C78)</f>
        <v/>
      </c>
    </row>
    <row r="1550" spans="1:2">
      <c r="A1550" t="s">
        <v>3077</v>
      </c>
      <c r="B1550" s="246" t="str">
        <f>IF('15. Pooled investment vehicles'!D78="","",'15. Pooled investment vehicles'!D78)</f>
        <v/>
      </c>
    </row>
    <row r="1551" spans="1:2">
      <c r="A1551" t="s">
        <v>3078</v>
      </c>
      <c r="B1551" s="246" t="str">
        <f>IF('15. Pooled investment vehicles'!E78="Please select","",'15. Pooled investment vehicles'!E78)</f>
        <v/>
      </c>
    </row>
    <row r="1552" spans="1:2">
      <c r="A1552" t="s">
        <v>3079</v>
      </c>
      <c r="B1552" s="246" t="str">
        <f>IF('15. Pooled investment vehicles'!F78="Please select","",'15. Pooled investment vehicles'!F78)</f>
        <v/>
      </c>
    </row>
    <row r="1553" spans="1:2">
      <c r="A1553" t="s">
        <v>3080</v>
      </c>
      <c r="B1553" s="246" t="str">
        <f>IF('15. Pooled investment vehicles'!G78="Please select country","",'15. Pooled investment vehicles'!G78)</f>
        <v/>
      </c>
    </row>
    <row r="1554" spans="1:2">
      <c r="A1554" t="s">
        <v>3081</v>
      </c>
      <c r="B1554" s="246" t="str">
        <f>IF('15. Pooled investment vehicles'!H78="","",'15. Pooled investment vehicles'!H78)</f>
        <v/>
      </c>
    </row>
    <row r="1555" spans="1:2">
      <c r="A1555" t="s">
        <v>3082</v>
      </c>
      <c r="B1555" s="246" t="str">
        <f>IF('15. Pooled investment vehicles'!I78="Please select","",'15. Pooled investment vehicles'!I78)</f>
        <v/>
      </c>
    </row>
    <row r="1556" spans="1:2">
      <c r="A1556" t="s">
        <v>3083</v>
      </c>
      <c r="B1556" s="246" t="str">
        <f>IF('15. Pooled investment vehicles'!J78="","",'15. Pooled investment vehicles'!J78)</f>
        <v/>
      </c>
    </row>
    <row r="1557" spans="1:2">
      <c r="A1557" t="s">
        <v>3084</v>
      </c>
      <c r="B1557" s="246" t="str">
        <f>IF('15. Pooled investment vehicles'!K78="","",'15. Pooled investment vehicles'!K78)</f>
        <v/>
      </c>
    </row>
    <row r="1558" spans="1:2">
      <c r="A1558" t="s">
        <v>3085</v>
      </c>
      <c r="B1558" s="246" t="str">
        <f>IF('15. Pooled investment vehicles'!A79="","",'15. Pooled investment vehicles'!A79)</f>
        <v/>
      </c>
    </row>
    <row r="1559" spans="1:2">
      <c r="A1559" t="s">
        <v>3086</v>
      </c>
      <c r="B1559" s="246" t="str">
        <f>IF('15. Pooled investment vehicles'!B79="","",'15. Pooled investment vehicles'!B79)</f>
        <v/>
      </c>
    </row>
    <row r="1560" spans="1:2">
      <c r="A1560" t="s">
        <v>3087</v>
      </c>
      <c r="B1560" s="246" t="str">
        <f>IF('15. Pooled investment vehicles'!C79="","",'15. Pooled investment vehicles'!C79)</f>
        <v/>
      </c>
    </row>
    <row r="1561" spans="1:2">
      <c r="A1561" t="s">
        <v>3088</v>
      </c>
      <c r="B1561" s="246" t="str">
        <f>IF('15. Pooled investment vehicles'!D79="","",'15. Pooled investment vehicles'!D79)</f>
        <v/>
      </c>
    </row>
    <row r="1562" spans="1:2">
      <c r="A1562" t="s">
        <v>3089</v>
      </c>
      <c r="B1562" s="246" t="str">
        <f>IF('15. Pooled investment vehicles'!E79="Please select","",'15. Pooled investment vehicles'!E79)</f>
        <v/>
      </c>
    </row>
    <row r="1563" spans="1:2">
      <c r="A1563" t="s">
        <v>3090</v>
      </c>
      <c r="B1563" s="246" t="str">
        <f>IF('15. Pooled investment vehicles'!F79="Please select","",'15. Pooled investment vehicles'!F79)</f>
        <v/>
      </c>
    </row>
    <row r="1564" spans="1:2">
      <c r="A1564" t="s">
        <v>3091</v>
      </c>
      <c r="B1564" s="246" t="str">
        <f>IF('15. Pooled investment vehicles'!G79="Please select country","",'15. Pooled investment vehicles'!G79)</f>
        <v/>
      </c>
    </row>
    <row r="1565" spans="1:2">
      <c r="A1565" t="s">
        <v>3092</v>
      </c>
      <c r="B1565" s="246" t="str">
        <f>IF('15. Pooled investment vehicles'!H79="","",'15. Pooled investment vehicles'!H79)</f>
        <v/>
      </c>
    </row>
    <row r="1566" spans="1:2">
      <c r="A1566" t="s">
        <v>3093</v>
      </c>
      <c r="B1566" s="246" t="str">
        <f>IF('15. Pooled investment vehicles'!I79="Please select","",'15. Pooled investment vehicles'!I79)</f>
        <v/>
      </c>
    </row>
    <row r="1567" spans="1:2">
      <c r="A1567" t="s">
        <v>3094</v>
      </c>
      <c r="B1567" s="246" t="str">
        <f>IF('15. Pooled investment vehicles'!J79="","",'15. Pooled investment vehicles'!J79)</f>
        <v/>
      </c>
    </row>
    <row r="1568" spans="1:2">
      <c r="A1568" t="s">
        <v>3095</v>
      </c>
      <c r="B1568" s="246" t="str">
        <f>IF('15. Pooled investment vehicles'!K79="","",'15. Pooled investment vehicles'!K79)</f>
        <v/>
      </c>
    </row>
    <row r="1569" spans="1:2">
      <c r="A1569" t="s">
        <v>3096</v>
      </c>
      <c r="B1569" s="246" t="str">
        <f>IF('15. Pooled investment vehicles'!A80="","",'15. Pooled investment vehicles'!A80)</f>
        <v/>
      </c>
    </row>
    <row r="1570" spans="1:2">
      <c r="A1570" t="s">
        <v>3097</v>
      </c>
      <c r="B1570" s="246" t="str">
        <f>IF('15. Pooled investment vehicles'!B80="","",'15. Pooled investment vehicles'!B80)</f>
        <v/>
      </c>
    </row>
    <row r="1571" spans="1:2">
      <c r="A1571" t="s">
        <v>3098</v>
      </c>
      <c r="B1571" s="246" t="str">
        <f>IF('15. Pooled investment vehicles'!C80="","",'15. Pooled investment vehicles'!C80)</f>
        <v/>
      </c>
    </row>
    <row r="1572" spans="1:2">
      <c r="A1572" t="s">
        <v>3099</v>
      </c>
      <c r="B1572" s="246" t="str">
        <f>IF('15. Pooled investment vehicles'!D80="","",'15. Pooled investment vehicles'!D80)</f>
        <v/>
      </c>
    </row>
    <row r="1573" spans="1:2">
      <c r="A1573" t="s">
        <v>3100</v>
      </c>
      <c r="B1573" s="246" t="str">
        <f>IF('15. Pooled investment vehicles'!E80="Please select","",'15. Pooled investment vehicles'!E80)</f>
        <v/>
      </c>
    </row>
    <row r="1574" spans="1:2">
      <c r="A1574" t="s">
        <v>3101</v>
      </c>
      <c r="B1574" s="246" t="str">
        <f>IF('15. Pooled investment vehicles'!F80="Please select","",'15. Pooled investment vehicles'!F80)</f>
        <v/>
      </c>
    </row>
    <row r="1575" spans="1:2">
      <c r="A1575" t="s">
        <v>3102</v>
      </c>
      <c r="B1575" s="246" t="str">
        <f>IF('15. Pooled investment vehicles'!G80="Please select country","",'15. Pooled investment vehicles'!G80)</f>
        <v/>
      </c>
    </row>
    <row r="1576" spans="1:2">
      <c r="A1576" t="s">
        <v>3103</v>
      </c>
      <c r="B1576" s="246" t="str">
        <f>IF('15. Pooled investment vehicles'!H80="","",'15. Pooled investment vehicles'!H80)</f>
        <v/>
      </c>
    </row>
    <row r="1577" spans="1:2">
      <c r="A1577" t="s">
        <v>3104</v>
      </c>
      <c r="B1577" s="246" t="str">
        <f>IF('15. Pooled investment vehicles'!I80="Please select","",'15. Pooled investment vehicles'!I80)</f>
        <v/>
      </c>
    </row>
    <row r="1578" spans="1:2">
      <c r="A1578" t="s">
        <v>3105</v>
      </c>
      <c r="B1578" s="246" t="str">
        <f>IF('15. Pooled investment vehicles'!J80="","",'15. Pooled investment vehicles'!J80)</f>
        <v/>
      </c>
    </row>
    <row r="1579" spans="1:2">
      <c r="A1579" t="s">
        <v>3106</v>
      </c>
      <c r="B1579" s="246" t="str">
        <f>IF('15. Pooled investment vehicles'!K80="","",'15. Pooled investment vehicles'!K80)</f>
        <v/>
      </c>
    </row>
    <row r="1580" spans="1:2">
      <c r="A1580" t="s">
        <v>3107</v>
      </c>
      <c r="B1580" s="246" t="str">
        <f>IF('15. Pooled investment vehicles'!A81="","",'15. Pooled investment vehicles'!A81)</f>
        <v/>
      </c>
    </row>
    <row r="1581" spans="1:2">
      <c r="A1581" t="s">
        <v>3108</v>
      </c>
      <c r="B1581" s="246" t="str">
        <f>IF('15. Pooled investment vehicles'!B81="","",'15. Pooled investment vehicles'!B81)</f>
        <v/>
      </c>
    </row>
    <row r="1582" spans="1:2">
      <c r="A1582" t="s">
        <v>3109</v>
      </c>
      <c r="B1582" s="246" t="str">
        <f>IF('15. Pooled investment vehicles'!C81="","",'15. Pooled investment vehicles'!C81)</f>
        <v/>
      </c>
    </row>
    <row r="1583" spans="1:2">
      <c r="A1583" t="s">
        <v>3110</v>
      </c>
      <c r="B1583" s="246" t="str">
        <f>IF('15. Pooled investment vehicles'!D81="","",'15. Pooled investment vehicles'!D81)</f>
        <v/>
      </c>
    </row>
    <row r="1584" spans="1:2">
      <c r="A1584" t="s">
        <v>3111</v>
      </c>
      <c r="B1584" s="246" t="str">
        <f>IF('15. Pooled investment vehicles'!E81="Please select","",'15. Pooled investment vehicles'!E81)</f>
        <v/>
      </c>
    </row>
    <row r="1585" spans="1:2">
      <c r="A1585" t="s">
        <v>3112</v>
      </c>
      <c r="B1585" s="246" t="str">
        <f>IF('15. Pooled investment vehicles'!F81="Please select","",'15. Pooled investment vehicles'!F81)</f>
        <v/>
      </c>
    </row>
    <row r="1586" spans="1:2">
      <c r="A1586" t="s">
        <v>3113</v>
      </c>
      <c r="B1586" s="246" t="str">
        <f>IF('15. Pooled investment vehicles'!G81="Please select country","",'15. Pooled investment vehicles'!G81)</f>
        <v/>
      </c>
    </row>
    <row r="1587" spans="1:2">
      <c r="A1587" t="s">
        <v>3114</v>
      </c>
      <c r="B1587" s="246" t="str">
        <f>IF('15. Pooled investment vehicles'!H81="","",'15. Pooled investment vehicles'!H81)</f>
        <v/>
      </c>
    </row>
    <row r="1588" spans="1:2">
      <c r="A1588" t="s">
        <v>3115</v>
      </c>
      <c r="B1588" s="246" t="str">
        <f>IF('15. Pooled investment vehicles'!I81="Please select","",'15. Pooled investment vehicles'!I81)</f>
        <v/>
      </c>
    </row>
    <row r="1589" spans="1:2">
      <c r="A1589" t="s">
        <v>3116</v>
      </c>
      <c r="B1589" s="246" t="str">
        <f>IF('15. Pooled investment vehicles'!J81="","",'15. Pooled investment vehicles'!J81)</f>
        <v/>
      </c>
    </row>
    <row r="1590" spans="1:2">
      <c r="A1590" t="s">
        <v>3117</v>
      </c>
      <c r="B1590" s="246" t="str">
        <f>IF('15. Pooled investment vehicles'!K81="","",'15. Pooled investment vehicles'!K81)</f>
        <v/>
      </c>
    </row>
    <row r="1591" spans="1:2">
      <c r="A1591" t="s">
        <v>3118</v>
      </c>
      <c r="B1591" s="246" t="str">
        <f>IF('15. Pooled investment vehicles'!A82="","",'15. Pooled investment vehicles'!A82)</f>
        <v/>
      </c>
    </row>
    <row r="1592" spans="1:2">
      <c r="A1592" t="s">
        <v>3119</v>
      </c>
      <c r="B1592" s="246" t="str">
        <f>IF('15. Pooled investment vehicles'!B82="","",'15. Pooled investment vehicles'!B82)</f>
        <v/>
      </c>
    </row>
    <row r="1593" spans="1:2">
      <c r="A1593" t="s">
        <v>3120</v>
      </c>
      <c r="B1593" s="246" t="str">
        <f>IF('15. Pooled investment vehicles'!C82="","",'15. Pooled investment vehicles'!C82)</f>
        <v/>
      </c>
    </row>
    <row r="1594" spans="1:2">
      <c r="A1594" t="s">
        <v>3121</v>
      </c>
      <c r="B1594" s="246" t="str">
        <f>IF('15. Pooled investment vehicles'!D82="","",'15. Pooled investment vehicles'!D82)</f>
        <v/>
      </c>
    </row>
    <row r="1595" spans="1:2">
      <c r="A1595" t="s">
        <v>3122</v>
      </c>
      <c r="B1595" s="246" t="str">
        <f>IF('15. Pooled investment vehicles'!E82="Please select","",'15. Pooled investment vehicles'!E82)</f>
        <v/>
      </c>
    </row>
    <row r="1596" spans="1:2">
      <c r="A1596" t="s">
        <v>3123</v>
      </c>
      <c r="B1596" s="246" t="str">
        <f>IF('15. Pooled investment vehicles'!F82="Please select","",'15. Pooled investment vehicles'!F82)</f>
        <v/>
      </c>
    </row>
    <row r="1597" spans="1:2">
      <c r="A1597" t="s">
        <v>3124</v>
      </c>
      <c r="B1597" s="246" t="str">
        <f>IF('15. Pooled investment vehicles'!G82="Please select country","",'15. Pooled investment vehicles'!G82)</f>
        <v/>
      </c>
    </row>
    <row r="1598" spans="1:2">
      <c r="A1598" t="s">
        <v>3125</v>
      </c>
      <c r="B1598" s="246" t="str">
        <f>IF('15. Pooled investment vehicles'!H82="","",'15. Pooled investment vehicles'!H82)</f>
        <v/>
      </c>
    </row>
    <row r="1599" spans="1:2">
      <c r="A1599" t="s">
        <v>3126</v>
      </c>
      <c r="B1599" s="246" t="str">
        <f>IF('15. Pooled investment vehicles'!I82="Please select","",'15. Pooled investment vehicles'!I82)</f>
        <v/>
      </c>
    </row>
    <row r="1600" spans="1:2">
      <c r="A1600" t="s">
        <v>3127</v>
      </c>
      <c r="B1600" s="246" t="str">
        <f>IF('15. Pooled investment vehicles'!J82="","",'15. Pooled investment vehicles'!J82)</f>
        <v/>
      </c>
    </row>
    <row r="1601" spans="1:2">
      <c r="A1601" t="s">
        <v>3128</v>
      </c>
      <c r="B1601" s="246" t="str">
        <f>IF('15. Pooled investment vehicles'!K82="","",'15. Pooled investment vehicles'!K82)</f>
        <v/>
      </c>
    </row>
    <row r="1602" spans="1:2">
      <c r="A1602" t="s">
        <v>3129</v>
      </c>
      <c r="B1602" s="246" t="str">
        <f>IF('15. Pooled investment vehicles'!A83="","",'15. Pooled investment vehicles'!A83)</f>
        <v/>
      </c>
    </row>
    <row r="1603" spans="1:2">
      <c r="A1603" t="s">
        <v>3130</v>
      </c>
      <c r="B1603" s="246" t="str">
        <f>IF('15. Pooled investment vehicles'!B83="","",'15. Pooled investment vehicles'!B83)</f>
        <v/>
      </c>
    </row>
    <row r="1604" spans="1:2">
      <c r="A1604" t="s">
        <v>3131</v>
      </c>
      <c r="B1604" s="246" t="str">
        <f>IF('15. Pooled investment vehicles'!C83="","",'15. Pooled investment vehicles'!C83)</f>
        <v/>
      </c>
    </row>
    <row r="1605" spans="1:2">
      <c r="A1605" t="s">
        <v>3132</v>
      </c>
      <c r="B1605" s="246" t="str">
        <f>IF('15. Pooled investment vehicles'!D83="","",'15. Pooled investment vehicles'!D83)</f>
        <v/>
      </c>
    </row>
    <row r="1606" spans="1:2">
      <c r="A1606" t="s">
        <v>3133</v>
      </c>
      <c r="B1606" s="246" t="str">
        <f>IF('15. Pooled investment vehicles'!E83="Please select","",'15. Pooled investment vehicles'!E83)</f>
        <v/>
      </c>
    </row>
    <row r="1607" spans="1:2">
      <c r="A1607" t="s">
        <v>3134</v>
      </c>
      <c r="B1607" s="246" t="str">
        <f>IF('15. Pooled investment vehicles'!F83="Please select","",'15. Pooled investment vehicles'!F83)</f>
        <v/>
      </c>
    </row>
    <row r="1608" spans="1:2">
      <c r="A1608" t="s">
        <v>3135</v>
      </c>
      <c r="B1608" s="246" t="str">
        <f>IF('15. Pooled investment vehicles'!G83="Please select country","",'15. Pooled investment vehicles'!G83)</f>
        <v/>
      </c>
    </row>
    <row r="1609" spans="1:2">
      <c r="A1609" t="s">
        <v>3136</v>
      </c>
      <c r="B1609" s="246" t="str">
        <f>IF('15. Pooled investment vehicles'!H83="","",'15. Pooled investment vehicles'!H83)</f>
        <v/>
      </c>
    </row>
    <row r="1610" spans="1:2">
      <c r="A1610" t="s">
        <v>3137</v>
      </c>
      <c r="B1610" s="246" t="str">
        <f>IF('15. Pooled investment vehicles'!I83="Please select","",'15. Pooled investment vehicles'!I83)</f>
        <v/>
      </c>
    </row>
    <row r="1611" spans="1:2">
      <c r="A1611" t="s">
        <v>3138</v>
      </c>
      <c r="B1611" s="246" t="str">
        <f>IF('15. Pooled investment vehicles'!J83="","",'15. Pooled investment vehicles'!J83)</f>
        <v/>
      </c>
    </row>
    <row r="1612" spans="1:2">
      <c r="A1612" t="s">
        <v>3139</v>
      </c>
      <c r="B1612" s="246" t="str">
        <f>IF('15. Pooled investment vehicles'!K83="","",'15. Pooled investment vehicles'!K83)</f>
        <v/>
      </c>
    </row>
    <row r="1613" spans="1:2">
      <c r="A1613" t="s">
        <v>3140</v>
      </c>
      <c r="B1613" s="246" t="str">
        <f>IF('15. Pooled investment vehicles'!A84="","",'15. Pooled investment vehicles'!A84)</f>
        <v/>
      </c>
    </row>
    <row r="1614" spans="1:2">
      <c r="A1614" t="s">
        <v>3141</v>
      </c>
      <c r="B1614" s="246" t="str">
        <f>IF('15. Pooled investment vehicles'!B84="","",'15. Pooled investment vehicles'!B84)</f>
        <v/>
      </c>
    </row>
    <row r="1615" spans="1:2">
      <c r="A1615" t="s">
        <v>3142</v>
      </c>
      <c r="B1615" s="246" t="str">
        <f>IF('15. Pooled investment vehicles'!C84="","",'15. Pooled investment vehicles'!C84)</f>
        <v/>
      </c>
    </row>
    <row r="1616" spans="1:2">
      <c r="A1616" t="s">
        <v>3143</v>
      </c>
      <c r="B1616" s="246" t="str">
        <f>IF('15. Pooled investment vehicles'!D84="","",'15. Pooled investment vehicles'!D84)</f>
        <v/>
      </c>
    </row>
    <row r="1617" spans="1:2">
      <c r="A1617" t="s">
        <v>3144</v>
      </c>
      <c r="B1617" s="246" t="str">
        <f>IF('15. Pooled investment vehicles'!E84="Please select","",'15. Pooled investment vehicles'!E84)</f>
        <v/>
      </c>
    </row>
    <row r="1618" spans="1:2">
      <c r="A1618" t="s">
        <v>3145</v>
      </c>
      <c r="B1618" s="246" t="str">
        <f>IF('15. Pooled investment vehicles'!F84="Please select","",'15. Pooled investment vehicles'!F84)</f>
        <v/>
      </c>
    </row>
    <row r="1619" spans="1:2">
      <c r="A1619" t="s">
        <v>3146</v>
      </c>
      <c r="B1619" s="246" t="str">
        <f>IF('15. Pooled investment vehicles'!G84="Please select country","",'15. Pooled investment vehicles'!G84)</f>
        <v/>
      </c>
    </row>
    <row r="1620" spans="1:2">
      <c r="A1620" t="s">
        <v>3147</v>
      </c>
      <c r="B1620" s="246" t="str">
        <f>IF('15. Pooled investment vehicles'!H84="","",'15. Pooled investment vehicles'!H84)</f>
        <v/>
      </c>
    </row>
    <row r="1621" spans="1:2">
      <c r="A1621" t="s">
        <v>3148</v>
      </c>
      <c r="B1621" s="246" t="str">
        <f>IF('15. Pooled investment vehicles'!I84="Please select","",'15. Pooled investment vehicles'!I84)</f>
        <v/>
      </c>
    </row>
    <row r="1622" spans="1:2">
      <c r="A1622" t="s">
        <v>3149</v>
      </c>
      <c r="B1622" s="246" t="str">
        <f>IF('15. Pooled investment vehicles'!J84="","",'15. Pooled investment vehicles'!J84)</f>
        <v/>
      </c>
    </row>
    <row r="1623" spans="1:2">
      <c r="A1623" t="s">
        <v>3150</v>
      </c>
      <c r="B1623" s="246" t="str">
        <f>IF('15. Pooled investment vehicles'!K84="","",'15. Pooled investment vehicles'!K84)</f>
        <v/>
      </c>
    </row>
    <row r="1624" spans="1:2">
      <c r="A1624" t="s">
        <v>3151</v>
      </c>
      <c r="B1624" s="246" t="str">
        <f>IF('15. Pooled investment vehicles'!A85="","",'15. Pooled investment vehicles'!A85)</f>
        <v/>
      </c>
    </row>
    <row r="1625" spans="1:2">
      <c r="A1625" t="s">
        <v>3152</v>
      </c>
      <c r="B1625" s="246" t="str">
        <f>IF('15. Pooled investment vehicles'!B85="","",'15. Pooled investment vehicles'!B85)</f>
        <v/>
      </c>
    </row>
    <row r="1626" spans="1:2">
      <c r="A1626" t="s">
        <v>3153</v>
      </c>
      <c r="B1626" s="246" t="str">
        <f>IF('15. Pooled investment vehicles'!C85="","",'15. Pooled investment vehicles'!C85)</f>
        <v/>
      </c>
    </row>
    <row r="1627" spans="1:2">
      <c r="A1627" t="s">
        <v>3154</v>
      </c>
      <c r="B1627" s="246" t="str">
        <f>IF('15. Pooled investment vehicles'!D85="","",'15. Pooled investment vehicles'!D85)</f>
        <v/>
      </c>
    </row>
    <row r="1628" spans="1:2">
      <c r="A1628" t="s">
        <v>3155</v>
      </c>
      <c r="B1628" s="246" t="str">
        <f>IF('15. Pooled investment vehicles'!E85="Please select","",'15. Pooled investment vehicles'!E85)</f>
        <v/>
      </c>
    </row>
    <row r="1629" spans="1:2">
      <c r="A1629" t="s">
        <v>3156</v>
      </c>
      <c r="B1629" s="246" t="str">
        <f>IF('15. Pooled investment vehicles'!F85="Please select","",'15. Pooled investment vehicles'!F85)</f>
        <v/>
      </c>
    </row>
    <row r="1630" spans="1:2">
      <c r="A1630" t="s">
        <v>3157</v>
      </c>
      <c r="B1630" s="246" t="str">
        <f>IF('15. Pooled investment vehicles'!G85="Please select country","",'15. Pooled investment vehicles'!G85)</f>
        <v/>
      </c>
    </row>
    <row r="1631" spans="1:2">
      <c r="A1631" t="s">
        <v>3158</v>
      </c>
      <c r="B1631" s="246" t="str">
        <f>IF('15. Pooled investment vehicles'!H85="","",'15. Pooled investment vehicles'!H85)</f>
        <v/>
      </c>
    </row>
    <row r="1632" spans="1:2">
      <c r="A1632" t="s">
        <v>3159</v>
      </c>
      <c r="B1632" s="246" t="str">
        <f>IF('15. Pooled investment vehicles'!I85="Please select","",'15. Pooled investment vehicles'!I85)</f>
        <v/>
      </c>
    </row>
    <row r="1633" spans="1:2">
      <c r="A1633" t="s">
        <v>3160</v>
      </c>
      <c r="B1633" s="246" t="str">
        <f>IF('15. Pooled investment vehicles'!J85="","",'15. Pooled investment vehicles'!J85)</f>
        <v/>
      </c>
    </row>
    <row r="1634" spans="1:2">
      <c r="A1634" t="s">
        <v>3161</v>
      </c>
      <c r="B1634" s="246" t="str">
        <f>IF('15. Pooled investment vehicles'!K85="","",'15. Pooled investment vehicles'!K85)</f>
        <v/>
      </c>
    </row>
    <row r="1635" spans="1:2">
      <c r="A1635" t="s">
        <v>3162</v>
      </c>
      <c r="B1635" s="246" t="str">
        <f>IF('15. Pooled investment vehicles'!A86="","",'15. Pooled investment vehicles'!A86)</f>
        <v/>
      </c>
    </row>
    <row r="1636" spans="1:2">
      <c r="A1636" t="s">
        <v>3163</v>
      </c>
      <c r="B1636" s="246" t="str">
        <f>IF('15. Pooled investment vehicles'!B86="","",'15. Pooled investment vehicles'!B86)</f>
        <v/>
      </c>
    </row>
    <row r="1637" spans="1:2">
      <c r="A1637" t="s">
        <v>3164</v>
      </c>
      <c r="B1637" s="246" t="str">
        <f>IF('15. Pooled investment vehicles'!C86="","",'15. Pooled investment vehicles'!C86)</f>
        <v/>
      </c>
    </row>
    <row r="1638" spans="1:2">
      <c r="A1638" t="s">
        <v>3165</v>
      </c>
      <c r="B1638" s="246" t="str">
        <f>IF('15. Pooled investment vehicles'!D86="","",'15. Pooled investment vehicles'!D86)</f>
        <v/>
      </c>
    </row>
    <row r="1639" spans="1:2">
      <c r="A1639" t="s">
        <v>3166</v>
      </c>
      <c r="B1639" s="246" t="str">
        <f>IF('15. Pooled investment vehicles'!E86="Please select","",'15. Pooled investment vehicles'!E86)</f>
        <v/>
      </c>
    </row>
    <row r="1640" spans="1:2">
      <c r="A1640" t="s">
        <v>3167</v>
      </c>
      <c r="B1640" s="246" t="str">
        <f>IF('15. Pooled investment vehicles'!F86="Please select","",'15. Pooled investment vehicles'!F86)</f>
        <v/>
      </c>
    </row>
    <row r="1641" spans="1:2">
      <c r="A1641" t="s">
        <v>3168</v>
      </c>
      <c r="B1641" s="246" t="str">
        <f>IF('15. Pooled investment vehicles'!G86="Please select country","",'15. Pooled investment vehicles'!G86)</f>
        <v/>
      </c>
    </row>
    <row r="1642" spans="1:2">
      <c r="A1642" t="s">
        <v>3169</v>
      </c>
      <c r="B1642" s="246" t="str">
        <f>IF('15. Pooled investment vehicles'!H86="","",'15. Pooled investment vehicles'!H86)</f>
        <v/>
      </c>
    </row>
    <row r="1643" spans="1:2">
      <c r="A1643" t="s">
        <v>3170</v>
      </c>
      <c r="B1643" s="246" t="str">
        <f>IF('15. Pooled investment vehicles'!I86="Please select","",'15. Pooled investment vehicles'!I86)</f>
        <v/>
      </c>
    </row>
    <row r="1644" spans="1:2">
      <c r="A1644" t="s">
        <v>3171</v>
      </c>
      <c r="B1644" s="246" t="str">
        <f>IF('15. Pooled investment vehicles'!J86="","",'15. Pooled investment vehicles'!J86)</f>
        <v/>
      </c>
    </row>
    <row r="1645" spans="1:2">
      <c r="A1645" t="s">
        <v>3172</v>
      </c>
      <c r="B1645" s="246" t="str">
        <f>IF('15. Pooled investment vehicles'!K86="","",'15. Pooled investment vehicles'!K86)</f>
        <v/>
      </c>
    </row>
    <row r="1646" spans="1:2">
      <c r="A1646" t="s">
        <v>3173</v>
      </c>
      <c r="B1646" s="246" t="str">
        <f>IF('15. Pooled investment vehicles'!A87="","",'15. Pooled investment vehicles'!A87)</f>
        <v/>
      </c>
    </row>
    <row r="1647" spans="1:2">
      <c r="A1647" t="s">
        <v>3174</v>
      </c>
      <c r="B1647" s="246" t="str">
        <f>IF('15. Pooled investment vehicles'!B87="","",'15. Pooled investment vehicles'!B87)</f>
        <v/>
      </c>
    </row>
    <row r="1648" spans="1:2">
      <c r="A1648" t="s">
        <v>3175</v>
      </c>
      <c r="B1648" s="246" t="str">
        <f>IF('15. Pooled investment vehicles'!C87="","",'15. Pooled investment vehicles'!C87)</f>
        <v/>
      </c>
    </row>
    <row r="1649" spans="1:2">
      <c r="A1649" t="s">
        <v>3176</v>
      </c>
      <c r="B1649" s="246" t="str">
        <f>IF('15. Pooled investment vehicles'!D87="","",'15. Pooled investment vehicles'!D87)</f>
        <v/>
      </c>
    </row>
    <row r="1650" spans="1:2">
      <c r="A1650" t="s">
        <v>3177</v>
      </c>
      <c r="B1650" s="246" t="str">
        <f>IF('15. Pooled investment vehicles'!E87="Please select","",'15. Pooled investment vehicles'!E87)</f>
        <v/>
      </c>
    </row>
    <row r="1651" spans="1:2">
      <c r="A1651" t="s">
        <v>3178</v>
      </c>
      <c r="B1651" s="246" t="str">
        <f>IF('15. Pooled investment vehicles'!F87="Please select","",'15. Pooled investment vehicles'!F87)</f>
        <v/>
      </c>
    </row>
    <row r="1652" spans="1:2">
      <c r="A1652" t="s">
        <v>3179</v>
      </c>
      <c r="B1652" s="246" t="str">
        <f>IF('15. Pooled investment vehicles'!G87="Please select country","",'15. Pooled investment vehicles'!G87)</f>
        <v/>
      </c>
    </row>
    <row r="1653" spans="1:2">
      <c r="A1653" t="s">
        <v>3180</v>
      </c>
      <c r="B1653" s="246" t="str">
        <f>IF('15. Pooled investment vehicles'!H87="","",'15. Pooled investment vehicles'!H87)</f>
        <v/>
      </c>
    </row>
    <row r="1654" spans="1:2">
      <c r="A1654" t="s">
        <v>3181</v>
      </c>
      <c r="B1654" s="246" t="str">
        <f>IF('15. Pooled investment vehicles'!I87="Please select","",'15. Pooled investment vehicles'!I87)</f>
        <v/>
      </c>
    </row>
    <row r="1655" spans="1:2">
      <c r="A1655" t="s">
        <v>3182</v>
      </c>
      <c r="B1655" s="246" t="str">
        <f>IF('15. Pooled investment vehicles'!J87="","",'15. Pooled investment vehicles'!J87)</f>
        <v/>
      </c>
    </row>
    <row r="1656" spans="1:2">
      <c r="A1656" t="s">
        <v>3183</v>
      </c>
      <c r="B1656" s="246" t="str">
        <f>IF('15. Pooled investment vehicles'!K87="","",'15. Pooled investment vehicles'!K87)</f>
        <v/>
      </c>
    </row>
    <row r="1657" spans="1:2">
      <c r="A1657" t="s">
        <v>3184</v>
      </c>
      <c r="B1657" s="246" t="str">
        <f>IF('15. Pooled investment vehicles'!A88="","",'15. Pooled investment vehicles'!A88)</f>
        <v/>
      </c>
    </row>
    <row r="1658" spans="1:2">
      <c r="A1658" t="s">
        <v>3185</v>
      </c>
      <c r="B1658" s="246" t="str">
        <f>IF('15. Pooled investment vehicles'!B88="","",'15. Pooled investment vehicles'!B88)</f>
        <v/>
      </c>
    </row>
    <row r="1659" spans="1:2">
      <c r="A1659" t="s">
        <v>3186</v>
      </c>
      <c r="B1659" s="246" t="str">
        <f>IF('15. Pooled investment vehicles'!C88="","",'15. Pooled investment vehicles'!C88)</f>
        <v/>
      </c>
    </row>
    <row r="1660" spans="1:2">
      <c r="A1660" t="s">
        <v>3187</v>
      </c>
      <c r="B1660" s="246" t="str">
        <f>IF('15. Pooled investment vehicles'!D88="","",'15. Pooled investment vehicles'!D88)</f>
        <v/>
      </c>
    </row>
    <row r="1661" spans="1:2">
      <c r="A1661" t="s">
        <v>3188</v>
      </c>
      <c r="B1661" s="246" t="str">
        <f>IF('15. Pooled investment vehicles'!E88="Please select","",'15. Pooled investment vehicles'!E88)</f>
        <v/>
      </c>
    </row>
    <row r="1662" spans="1:2">
      <c r="A1662" t="s">
        <v>3189</v>
      </c>
      <c r="B1662" s="246" t="str">
        <f>IF('15. Pooled investment vehicles'!F88="Please select","",'15. Pooled investment vehicles'!F88)</f>
        <v/>
      </c>
    </row>
    <row r="1663" spans="1:2">
      <c r="A1663" t="s">
        <v>3190</v>
      </c>
      <c r="B1663" s="246" t="str">
        <f>IF('15. Pooled investment vehicles'!G88="Please select country","",'15. Pooled investment vehicles'!G88)</f>
        <v/>
      </c>
    </row>
    <row r="1664" spans="1:2">
      <c r="A1664" t="s">
        <v>3191</v>
      </c>
      <c r="B1664" s="246" t="str">
        <f>IF('15. Pooled investment vehicles'!H88="","",'15. Pooled investment vehicles'!H88)</f>
        <v/>
      </c>
    </row>
    <row r="1665" spans="1:2">
      <c r="A1665" t="s">
        <v>3192</v>
      </c>
      <c r="B1665" s="246" t="str">
        <f>IF('15. Pooled investment vehicles'!I88="Please select","",'15. Pooled investment vehicles'!I88)</f>
        <v/>
      </c>
    </row>
    <row r="1666" spans="1:2">
      <c r="A1666" t="s">
        <v>3193</v>
      </c>
      <c r="B1666" s="246" t="str">
        <f>IF('15. Pooled investment vehicles'!J88="","",'15. Pooled investment vehicles'!J88)</f>
        <v/>
      </c>
    </row>
    <row r="1667" spans="1:2">
      <c r="A1667" t="s">
        <v>3194</v>
      </c>
      <c r="B1667" s="246" t="str">
        <f>IF('15. Pooled investment vehicles'!K88="","",'15. Pooled investment vehicles'!K88)</f>
        <v/>
      </c>
    </row>
    <row r="1668" spans="1:2">
      <c r="A1668" t="s">
        <v>3195</v>
      </c>
      <c r="B1668" s="246" t="str">
        <f>IF('15. Pooled investment vehicles'!A89="","",'15. Pooled investment vehicles'!A89)</f>
        <v/>
      </c>
    </row>
    <row r="1669" spans="1:2">
      <c r="A1669" t="s">
        <v>3196</v>
      </c>
      <c r="B1669" s="246" t="str">
        <f>IF('15. Pooled investment vehicles'!B89="","",'15. Pooled investment vehicles'!B89)</f>
        <v/>
      </c>
    </row>
    <row r="1670" spans="1:2">
      <c r="A1670" t="s">
        <v>3197</v>
      </c>
      <c r="B1670" s="246" t="str">
        <f>IF('15. Pooled investment vehicles'!C89="","",'15. Pooled investment vehicles'!C89)</f>
        <v/>
      </c>
    </row>
    <row r="1671" spans="1:2">
      <c r="A1671" t="s">
        <v>3198</v>
      </c>
      <c r="B1671" s="246" t="str">
        <f>IF('15. Pooled investment vehicles'!D89="","",'15. Pooled investment vehicles'!D89)</f>
        <v/>
      </c>
    </row>
    <row r="1672" spans="1:2">
      <c r="A1672" t="s">
        <v>3199</v>
      </c>
      <c r="B1672" s="246" t="str">
        <f>IF('15. Pooled investment vehicles'!E89="Please select","",'15. Pooled investment vehicles'!E89)</f>
        <v/>
      </c>
    </row>
    <row r="1673" spans="1:2">
      <c r="A1673" t="s">
        <v>3200</v>
      </c>
      <c r="B1673" s="246" t="str">
        <f>IF('15. Pooled investment vehicles'!F89="Please select","",'15. Pooled investment vehicles'!F89)</f>
        <v/>
      </c>
    </row>
    <row r="1674" spans="1:2">
      <c r="A1674" t="s">
        <v>3201</v>
      </c>
      <c r="B1674" s="246" t="str">
        <f>IF('15. Pooled investment vehicles'!G89="Please select country","",'15. Pooled investment vehicles'!G89)</f>
        <v/>
      </c>
    </row>
    <row r="1675" spans="1:2">
      <c r="A1675" t="s">
        <v>3202</v>
      </c>
      <c r="B1675" s="246" t="str">
        <f>IF('15. Pooled investment vehicles'!H89="","",'15. Pooled investment vehicles'!H89)</f>
        <v/>
      </c>
    </row>
    <row r="1676" spans="1:2">
      <c r="A1676" t="s">
        <v>3203</v>
      </c>
      <c r="B1676" s="246" t="str">
        <f>IF('15. Pooled investment vehicles'!I89="Please select","",'15. Pooled investment vehicles'!I89)</f>
        <v/>
      </c>
    </row>
    <row r="1677" spans="1:2">
      <c r="A1677" t="s">
        <v>3204</v>
      </c>
      <c r="B1677" s="246" t="str">
        <f>IF('15. Pooled investment vehicles'!J89="","",'15. Pooled investment vehicles'!J89)</f>
        <v/>
      </c>
    </row>
    <row r="1678" spans="1:2">
      <c r="A1678" t="s">
        <v>3205</v>
      </c>
      <c r="B1678" s="246" t="str">
        <f>IF('15. Pooled investment vehicles'!K89="","",'15. Pooled investment vehicles'!K89)</f>
        <v/>
      </c>
    </row>
    <row r="1679" spans="1:2">
      <c r="A1679" t="s">
        <v>3206</v>
      </c>
      <c r="B1679" s="246" t="str">
        <f>IF('15. Pooled investment vehicles'!A90="","",'15. Pooled investment vehicles'!A90)</f>
        <v/>
      </c>
    </row>
    <row r="1680" spans="1:2">
      <c r="A1680" t="s">
        <v>3207</v>
      </c>
      <c r="B1680" s="246" t="str">
        <f>IF('15. Pooled investment vehicles'!B90="","",'15. Pooled investment vehicles'!B90)</f>
        <v/>
      </c>
    </row>
    <row r="1681" spans="1:2">
      <c r="A1681" t="s">
        <v>3208</v>
      </c>
      <c r="B1681" s="246" t="str">
        <f>IF('15. Pooled investment vehicles'!C90="","",'15. Pooled investment vehicles'!C90)</f>
        <v/>
      </c>
    </row>
    <row r="1682" spans="1:2">
      <c r="A1682" t="s">
        <v>3209</v>
      </c>
      <c r="B1682" s="246" t="str">
        <f>IF('15. Pooled investment vehicles'!D90="","",'15. Pooled investment vehicles'!D90)</f>
        <v/>
      </c>
    </row>
    <row r="1683" spans="1:2">
      <c r="A1683" t="s">
        <v>3210</v>
      </c>
      <c r="B1683" s="246" t="str">
        <f>IF('15. Pooled investment vehicles'!E90="Please select","",'15. Pooled investment vehicles'!E90)</f>
        <v/>
      </c>
    </row>
    <row r="1684" spans="1:2">
      <c r="A1684" t="s">
        <v>3211</v>
      </c>
      <c r="B1684" s="246" t="str">
        <f>IF('15. Pooled investment vehicles'!F90="Please select","",'15. Pooled investment vehicles'!F90)</f>
        <v/>
      </c>
    </row>
    <row r="1685" spans="1:2">
      <c r="A1685" t="s">
        <v>3212</v>
      </c>
      <c r="B1685" s="246" t="str">
        <f>IF('15. Pooled investment vehicles'!G90="Please select country","",'15. Pooled investment vehicles'!G90)</f>
        <v/>
      </c>
    </row>
    <row r="1686" spans="1:2">
      <c r="A1686" t="s">
        <v>3213</v>
      </c>
      <c r="B1686" s="246" t="str">
        <f>IF('15. Pooled investment vehicles'!H90="","",'15. Pooled investment vehicles'!H90)</f>
        <v/>
      </c>
    </row>
    <row r="1687" spans="1:2">
      <c r="A1687" t="s">
        <v>3214</v>
      </c>
      <c r="B1687" s="246" t="str">
        <f>IF('15. Pooled investment vehicles'!I90="Please select","",'15. Pooled investment vehicles'!I90)</f>
        <v/>
      </c>
    </row>
    <row r="1688" spans="1:2">
      <c r="A1688" t="s">
        <v>3215</v>
      </c>
      <c r="B1688" s="246" t="str">
        <f>IF('15. Pooled investment vehicles'!J90="","",'15. Pooled investment vehicles'!J90)</f>
        <v/>
      </c>
    </row>
    <row r="1689" spans="1:2">
      <c r="A1689" t="s">
        <v>3216</v>
      </c>
      <c r="B1689" s="246" t="str">
        <f>IF('15. Pooled investment vehicles'!K90="","",'15. Pooled investment vehicles'!K90)</f>
        <v/>
      </c>
    </row>
    <row r="1690" spans="1:2">
      <c r="A1690" t="s">
        <v>3217</v>
      </c>
      <c r="B1690" s="246" t="str">
        <f>IF('15. Pooled investment vehicles'!A91="","",'15. Pooled investment vehicles'!A91)</f>
        <v/>
      </c>
    </row>
    <row r="1691" spans="1:2">
      <c r="A1691" t="s">
        <v>3218</v>
      </c>
      <c r="B1691" s="246" t="str">
        <f>IF('15. Pooled investment vehicles'!B91="","",'15. Pooled investment vehicles'!B91)</f>
        <v/>
      </c>
    </row>
    <row r="1692" spans="1:2">
      <c r="A1692" t="s">
        <v>3219</v>
      </c>
      <c r="B1692" s="246" t="str">
        <f>IF('15. Pooled investment vehicles'!C91="","",'15. Pooled investment vehicles'!C91)</f>
        <v/>
      </c>
    </row>
    <row r="1693" spans="1:2">
      <c r="A1693" t="s">
        <v>3220</v>
      </c>
      <c r="B1693" s="246" t="str">
        <f>IF('15. Pooled investment vehicles'!D91="","",'15. Pooled investment vehicles'!D91)</f>
        <v/>
      </c>
    </row>
    <row r="1694" spans="1:2">
      <c r="A1694" t="s">
        <v>3221</v>
      </c>
      <c r="B1694" s="246" t="str">
        <f>IF('15. Pooled investment vehicles'!E91="Please select","",'15. Pooled investment vehicles'!E91)</f>
        <v/>
      </c>
    </row>
    <row r="1695" spans="1:2">
      <c r="A1695" t="s">
        <v>3222</v>
      </c>
      <c r="B1695" s="246" t="str">
        <f>IF('15. Pooled investment vehicles'!F91="Please select","",'15. Pooled investment vehicles'!F91)</f>
        <v/>
      </c>
    </row>
    <row r="1696" spans="1:2">
      <c r="A1696" t="s">
        <v>3223</v>
      </c>
      <c r="B1696" s="246" t="str">
        <f>IF('15. Pooled investment vehicles'!G91="Please select country","",'15. Pooled investment vehicles'!G91)</f>
        <v/>
      </c>
    </row>
    <row r="1697" spans="1:2">
      <c r="A1697" t="s">
        <v>3224</v>
      </c>
      <c r="B1697" s="246" t="str">
        <f>IF('15. Pooled investment vehicles'!H91="","",'15. Pooled investment vehicles'!H91)</f>
        <v/>
      </c>
    </row>
    <row r="1698" spans="1:2">
      <c r="A1698" t="s">
        <v>3225</v>
      </c>
      <c r="B1698" s="246" t="str">
        <f>IF('15. Pooled investment vehicles'!I91="Please select","",'15. Pooled investment vehicles'!I91)</f>
        <v/>
      </c>
    </row>
    <row r="1699" spans="1:2">
      <c r="A1699" t="s">
        <v>3226</v>
      </c>
      <c r="B1699" s="246" t="str">
        <f>IF('15. Pooled investment vehicles'!J91="","",'15. Pooled investment vehicles'!J91)</f>
        <v/>
      </c>
    </row>
    <row r="1700" spans="1:2">
      <c r="A1700" t="s">
        <v>3227</v>
      </c>
      <c r="B1700" s="246" t="str">
        <f>IF('15. Pooled investment vehicles'!K91="","",'15. Pooled investment vehicles'!K91)</f>
        <v/>
      </c>
    </row>
    <row r="1701" spans="1:2">
      <c r="A1701" t="s">
        <v>3228</v>
      </c>
      <c r="B1701" s="246" t="str">
        <f>IF('15. Pooled investment vehicles'!A92="","",'15. Pooled investment vehicles'!A92)</f>
        <v/>
      </c>
    </row>
    <row r="1702" spans="1:2">
      <c r="A1702" t="s">
        <v>3229</v>
      </c>
      <c r="B1702" s="246" t="str">
        <f>IF('15. Pooled investment vehicles'!B92="","",'15. Pooled investment vehicles'!B92)</f>
        <v/>
      </c>
    </row>
    <row r="1703" spans="1:2">
      <c r="A1703" t="s">
        <v>3230</v>
      </c>
      <c r="B1703" s="246" t="str">
        <f>IF('15. Pooled investment vehicles'!C92="","",'15. Pooled investment vehicles'!C92)</f>
        <v/>
      </c>
    </row>
    <row r="1704" spans="1:2">
      <c r="A1704" t="s">
        <v>3231</v>
      </c>
      <c r="B1704" s="246" t="str">
        <f>IF('15. Pooled investment vehicles'!D92="","",'15. Pooled investment vehicles'!D92)</f>
        <v/>
      </c>
    </row>
    <row r="1705" spans="1:2">
      <c r="A1705" t="s">
        <v>3232</v>
      </c>
      <c r="B1705" s="246" t="str">
        <f>IF('15. Pooled investment vehicles'!E92="Please select","",'15. Pooled investment vehicles'!E92)</f>
        <v/>
      </c>
    </row>
    <row r="1706" spans="1:2">
      <c r="A1706" t="s">
        <v>3233</v>
      </c>
      <c r="B1706" s="246" t="str">
        <f>IF('15. Pooled investment vehicles'!F92="Please select","",'15. Pooled investment vehicles'!F92)</f>
        <v/>
      </c>
    </row>
    <row r="1707" spans="1:2">
      <c r="A1707" t="s">
        <v>3234</v>
      </c>
      <c r="B1707" s="246" t="str">
        <f>IF('15. Pooled investment vehicles'!G92="Please select country","",'15. Pooled investment vehicles'!G92)</f>
        <v/>
      </c>
    </row>
    <row r="1708" spans="1:2">
      <c r="A1708" t="s">
        <v>3235</v>
      </c>
      <c r="B1708" s="246" t="str">
        <f>IF('15. Pooled investment vehicles'!H92="","",'15. Pooled investment vehicles'!H92)</f>
        <v/>
      </c>
    </row>
    <row r="1709" spans="1:2">
      <c r="A1709" t="s">
        <v>3236</v>
      </c>
      <c r="B1709" s="246" t="str">
        <f>IF('15. Pooled investment vehicles'!I92="Please select","",'15. Pooled investment vehicles'!I92)</f>
        <v/>
      </c>
    </row>
    <row r="1710" spans="1:2">
      <c r="A1710" t="s">
        <v>3237</v>
      </c>
      <c r="B1710" s="246" t="str">
        <f>IF('15. Pooled investment vehicles'!J92="","",'15. Pooled investment vehicles'!J92)</f>
        <v/>
      </c>
    </row>
    <row r="1711" spans="1:2">
      <c r="A1711" t="s">
        <v>3238</v>
      </c>
      <c r="B1711" s="246" t="str">
        <f>IF('15. Pooled investment vehicles'!K92="","",'15. Pooled investment vehicles'!K92)</f>
        <v/>
      </c>
    </row>
    <row r="1712" spans="1:2">
      <c r="A1712" t="s">
        <v>3239</v>
      </c>
      <c r="B1712" s="246" t="str">
        <f>IF('15. Pooled investment vehicles'!A93="","",'15. Pooled investment vehicles'!A93)</f>
        <v/>
      </c>
    </row>
    <row r="1713" spans="1:2">
      <c r="A1713" t="s">
        <v>3240</v>
      </c>
      <c r="B1713" s="246" t="str">
        <f>IF('15. Pooled investment vehicles'!B93="","",'15. Pooled investment vehicles'!B93)</f>
        <v/>
      </c>
    </row>
    <row r="1714" spans="1:2">
      <c r="A1714" t="s">
        <v>3241</v>
      </c>
      <c r="B1714" s="246" t="str">
        <f>IF('15. Pooled investment vehicles'!C93="","",'15. Pooled investment vehicles'!C93)</f>
        <v/>
      </c>
    </row>
    <row r="1715" spans="1:2">
      <c r="A1715" t="s">
        <v>3242</v>
      </c>
      <c r="B1715" s="246" t="str">
        <f>IF('15. Pooled investment vehicles'!D93="","",'15. Pooled investment vehicles'!D93)</f>
        <v/>
      </c>
    </row>
    <row r="1716" spans="1:2">
      <c r="A1716" t="s">
        <v>3243</v>
      </c>
      <c r="B1716" s="246" t="str">
        <f>IF('15. Pooled investment vehicles'!E93="Please select","",'15. Pooled investment vehicles'!E93)</f>
        <v/>
      </c>
    </row>
    <row r="1717" spans="1:2">
      <c r="A1717" t="s">
        <v>3244</v>
      </c>
      <c r="B1717" s="246" t="str">
        <f>IF('15. Pooled investment vehicles'!F93="Please select","",'15. Pooled investment vehicles'!F93)</f>
        <v/>
      </c>
    </row>
    <row r="1718" spans="1:2">
      <c r="A1718" t="s">
        <v>3245</v>
      </c>
      <c r="B1718" s="246" t="str">
        <f>IF('15. Pooled investment vehicles'!G93="Please select country","",'15. Pooled investment vehicles'!G93)</f>
        <v/>
      </c>
    </row>
    <row r="1719" spans="1:2">
      <c r="A1719" t="s">
        <v>3246</v>
      </c>
      <c r="B1719" s="246" t="str">
        <f>IF('15. Pooled investment vehicles'!H93="","",'15. Pooled investment vehicles'!H93)</f>
        <v/>
      </c>
    </row>
    <row r="1720" spans="1:2">
      <c r="A1720" t="s">
        <v>3247</v>
      </c>
      <c r="B1720" s="246" t="str">
        <f>IF('15. Pooled investment vehicles'!I93="Please select","",'15. Pooled investment vehicles'!I93)</f>
        <v/>
      </c>
    </row>
    <row r="1721" spans="1:2">
      <c r="A1721" t="s">
        <v>3248</v>
      </c>
      <c r="B1721" s="246" t="str">
        <f>IF('15. Pooled investment vehicles'!J93="","",'15. Pooled investment vehicles'!J93)</f>
        <v/>
      </c>
    </row>
    <row r="1722" spans="1:2">
      <c r="A1722" t="s">
        <v>3249</v>
      </c>
      <c r="B1722" s="246" t="str">
        <f>IF('15. Pooled investment vehicles'!K93="","",'15. Pooled investment vehicles'!K93)</f>
        <v/>
      </c>
    </row>
    <row r="1723" spans="1:2">
      <c r="A1723" t="s">
        <v>3250</v>
      </c>
      <c r="B1723" s="246" t="str">
        <f>IF('15. Pooled investment vehicles'!A94="","",'15. Pooled investment vehicles'!A94)</f>
        <v/>
      </c>
    </row>
    <row r="1724" spans="1:2">
      <c r="A1724" t="s">
        <v>3251</v>
      </c>
      <c r="B1724" s="246" t="str">
        <f>IF('15. Pooled investment vehicles'!B94="","",'15. Pooled investment vehicles'!B94)</f>
        <v/>
      </c>
    </row>
    <row r="1725" spans="1:2">
      <c r="A1725" t="s">
        <v>3252</v>
      </c>
      <c r="B1725" s="246" t="str">
        <f>IF('15. Pooled investment vehicles'!C94="","",'15. Pooled investment vehicles'!C94)</f>
        <v/>
      </c>
    </row>
    <row r="1726" spans="1:2">
      <c r="A1726" t="s">
        <v>3253</v>
      </c>
      <c r="B1726" s="246" t="str">
        <f>IF('15. Pooled investment vehicles'!D94="","",'15. Pooled investment vehicles'!D94)</f>
        <v/>
      </c>
    </row>
    <row r="1727" spans="1:2">
      <c r="A1727" t="s">
        <v>3254</v>
      </c>
      <c r="B1727" s="246" t="str">
        <f>IF('15. Pooled investment vehicles'!E94="Please select","",'15. Pooled investment vehicles'!E94)</f>
        <v/>
      </c>
    </row>
    <row r="1728" spans="1:2">
      <c r="A1728" t="s">
        <v>3255</v>
      </c>
      <c r="B1728" s="246" t="str">
        <f>IF('15. Pooled investment vehicles'!F94="Please select","",'15. Pooled investment vehicles'!F94)</f>
        <v/>
      </c>
    </row>
    <row r="1729" spans="1:2">
      <c r="A1729" t="s">
        <v>3256</v>
      </c>
      <c r="B1729" s="246" t="str">
        <f>IF('15. Pooled investment vehicles'!G94="Please select country","",'15. Pooled investment vehicles'!G94)</f>
        <v/>
      </c>
    </row>
    <row r="1730" spans="1:2">
      <c r="A1730" t="s">
        <v>3257</v>
      </c>
      <c r="B1730" s="246" t="str">
        <f>IF('15. Pooled investment vehicles'!H94="","",'15. Pooled investment vehicles'!H94)</f>
        <v/>
      </c>
    </row>
    <row r="1731" spans="1:2">
      <c r="A1731" t="s">
        <v>3258</v>
      </c>
      <c r="B1731" s="246" t="str">
        <f>IF('15. Pooled investment vehicles'!I94="Please select","",'15. Pooled investment vehicles'!I94)</f>
        <v/>
      </c>
    </row>
    <row r="1732" spans="1:2">
      <c r="A1732" t="s">
        <v>3259</v>
      </c>
      <c r="B1732" s="246" t="str">
        <f>IF('15. Pooled investment vehicles'!J94="","",'15. Pooled investment vehicles'!J94)</f>
        <v/>
      </c>
    </row>
    <row r="1733" spans="1:2">
      <c r="A1733" t="s">
        <v>3260</v>
      </c>
      <c r="B1733" s="246" t="str">
        <f>IF('15. Pooled investment vehicles'!K94="","",'15. Pooled investment vehicles'!K94)</f>
        <v/>
      </c>
    </row>
    <row r="1734" spans="1:2">
      <c r="A1734" t="s">
        <v>3261</v>
      </c>
      <c r="B1734" s="246" t="str">
        <f>IF('15. Pooled investment vehicles'!A95="","",'15. Pooled investment vehicles'!A95)</f>
        <v/>
      </c>
    </row>
    <row r="1735" spans="1:2">
      <c r="A1735" t="s">
        <v>3262</v>
      </c>
      <c r="B1735" s="246" t="str">
        <f>IF('15. Pooled investment vehicles'!B95="","",'15. Pooled investment vehicles'!B95)</f>
        <v/>
      </c>
    </row>
    <row r="1736" spans="1:2">
      <c r="A1736" t="s">
        <v>3263</v>
      </c>
      <c r="B1736" s="246" t="str">
        <f>IF('15. Pooled investment vehicles'!C95="","",'15. Pooled investment vehicles'!C95)</f>
        <v/>
      </c>
    </row>
    <row r="1737" spans="1:2">
      <c r="A1737" t="s">
        <v>3264</v>
      </c>
      <c r="B1737" s="246" t="str">
        <f>IF('15. Pooled investment vehicles'!D95="","",'15. Pooled investment vehicles'!D95)</f>
        <v/>
      </c>
    </row>
    <row r="1738" spans="1:2">
      <c r="A1738" t="s">
        <v>3265</v>
      </c>
      <c r="B1738" s="246" t="str">
        <f>IF('15. Pooled investment vehicles'!E95="Please select","",'15. Pooled investment vehicles'!E95)</f>
        <v/>
      </c>
    </row>
    <row r="1739" spans="1:2">
      <c r="A1739" t="s">
        <v>3266</v>
      </c>
      <c r="B1739" s="246" t="str">
        <f>IF('15. Pooled investment vehicles'!F95="Please select","",'15. Pooled investment vehicles'!F95)</f>
        <v/>
      </c>
    </row>
    <row r="1740" spans="1:2">
      <c r="A1740" t="s">
        <v>3267</v>
      </c>
      <c r="B1740" s="246" t="str">
        <f>IF('15. Pooled investment vehicles'!G95="Please select country","",'15. Pooled investment vehicles'!G95)</f>
        <v/>
      </c>
    </row>
    <row r="1741" spans="1:2">
      <c r="A1741" t="s">
        <v>3268</v>
      </c>
      <c r="B1741" s="246" t="str">
        <f>IF('15. Pooled investment vehicles'!H95="","",'15. Pooled investment vehicles'!H95)</f>
        <v/>
      </c>
    </row>
    <row r="1742" spans="1:2">
      <c r="A1742" t="s">
        <v>3269</v>
      </c>
      <c r="B1742" s="246" t="str">
        <f>IF('15. Pooled investment vehicles'!I95="Please select","",'15. Pooled investment vehicles'!I95)</f>
        <v/>
      </c>
    </row>
    <row r="1743" spans="1:2">
      <c r="A1743" t="s">
        <v>3270</v>
      </c>
      <c r="B1743" s="246" t="str">
        <f>IF('15. Pooled investment vehicles'!J95="","",'15. Pooled investment vehicles'!J95)</f>
        <v/>
      </c>
    </row>
    <row r="1744" spans="1:2">
      <c r="A1744" t="s">
        <v>3271</v>
      </c>
      <c r="B1744" s="246" t="str">
        <f>IF('15. Pooled investment vehicles'!K95="","",'15. Pooled investment vehicles'!K95)</f>
        <v/>
      </c>
    </row>
    <row r="1745" spans="1:2">
      <c r="A1745" t="s">
        <v>3272</v>
      </c>
      <c r="B1745" s="246" t="str">
        <f>IF('15. Pooled investment vehicles'!A96="","",'15. Pooled investment vehicles'!A96)</f>
        <v/>
      </c>
    </row>
    <row r="1746" spans="1:2">
      <c r="A1746" t="s">
        <v>3273</v>
      </c>
      <c r="B1746" s="246" t="str">
        <f>IF('15. Pooled investment vehicles'!B96="","",'15. Pooled investment vehicles'!B96)</f>
        <v/>
      </c>
    </row>
    <row r="1747" spans="1:2">
      <c r="A1747" t="s">
        <v>3274</v>
      </c>
      <c r="B1747" s="246" t="str">
        <f>IF('15. Pooled investment vehicles'!C96="","",'15. Pooled investment vehicles'!C96)</f>
        <v/>
      </c>
    </row>
    <row r="1748" spans="1:2">
      <c r="A1748" t="s">
        <v>3275</v>
      </c>
      <c r="B1748" s="246" t="str">
        <f>IF('15. Pooled investment vehicles'!D96="","",'15. Pooled investment vehicles'!D96)</f>
        <v/>
      </c>
    </row>
    <row r="1749" spans="1:2">
      <c r="A1749" t="s">
        <v>3276</v>
      </c>
      <c r="B1749" s="246" t="str">
        <f>IF('15. Pooled investment vehicles'!E96="Please select","",'15. Pooled investment vehicles'!E96)</f>
        <v/>
      </c>
    </row>
    <row r="1750" spans="1:2">
      <c r="A1750" t="s">
        <v>3277</v>
      </c>
      <c r="B1750" s="246" t="str">
        <f>IF('15. Pooled investment vehicles'!F96="Please select","",'15. Pooled investment vehicles'!F96)</f>
        <v/>
      </c>
    </row>
    <row r="1751" spans="1:2">
      <c r="A1751" t="s">
        <v>3278</v>
      </c>
      <c r="B1751" s="246" t="str">
        <f>IF('15. Pooled investment vehicles'!G96="Please select country","",'15. Pooled investment vehicles'!G96)</f>
        <v/>
      </c>
    </row>
    <row r="1752" spans="1:2">
      <c r="A1752" t="s">
        <v>3279</v>
      </c>
      <c r="B1752" s="246" t="str">
        <f>IF('15. Pooled investment vehicles'!H96="","",'15. Pooled investment vehicles'!H96)</f>
        <v/>
      </c>
    </row>
    <row r="1753" spans="1:2">
      <c r="A1753" t="s">
        <v>3280</v>
      </c>
      <c r="B1753" s="246" t="str">
        <f>IF('15. Pooled investment vehicles'!I96="Please select","",'15. Pooled investment vehicles'!I96)</f>
        <v/>
      </c>
    </row>
    <row r="1754" spans="1:2">
      <c r="A1754" t="s">
        <v>3281</v>
      </c>
      <c r="B1754" s="246" t="str">
        <f>IF('15. Pooled investment vehicles'!J96="","",'15. Pooled investment vehicles'!J96)</f>
        <v/>
      </c>
    </row>
    <row r="1755" spans="1:2">
      <c r="A1755" t="s">
        <v>3282</v>
      </c>
      <c r="B1755" s="246" t="str">
        <f>IF('15. Pooled investment vehicles'!K96="","",'15. Pooled investment vehicles'!K96)</f>
        <v/>
      </c>
    </row>
    <row r="1756" spans="1:2">
      <c r="A1756" t="s">
        <v>3283</v>
      </c>
      <c r="B1756" s="246" t="str">
        <f>IF('15. Pooled investment vehicles'!A97="","",'15. Pooled investment vehicles'!A97)</f>
        <v/>
      </c>
    </row>
    <row r="1757" spans="1:2">
      <c r="A1757" t="s">
        <v>3284</v>
      </c>
      <c r="B1757" s="246" t="str">
        <f>IF('15. Pooled investment vehicles'!B97="","",'15. Pooled investment vehicles'!B97)</f>
        <v/>
      </c>
    </row>
    <row r="1758" spans="1:2">
      <c r="A1758" t="s">
        <v>3285</v>
      </c>
      <c r="B1758" s="246" t="str">
        <f>IF('15. Pooled investment vehicles'!C97="","",'15. Pooled investment vehicles'!C97)</f>
        <v/>
      </c>
    </row>
    <row r="1759" spans="1:2">
      <c r="A1759" t="s">
        <v>3286</v>
      </c>
      <c r="B1759" s="246" t="str">
        <f>IF('15. Pooled investment vehicles'!D97="","",'15. Pooled investment vehicles'!D97)</f>
        <v/>
      </c>
    </row>
    <row r="1760" spans="1:2">
      <c r="A1760" t="s">
        <v>3287</v>
      </c>
      <c r="B1760" s="246" t="str">
        <f>IF('15. Pooled investment vehicles'!E97="Please select","",'15. Pooled investment vehicles'!E97)</f>
        <v/>
      </c>
    </row>
    <row r="1761" spans="1:2">
      <c r="A1761" t="s">
        <v>3288</v>
      </c>
      <c r="B1761" s="246" t="str">
        <f>IF('15. Pooled investment vehicles'!F97="Please select","",'15. Pooled investment vehicles'!F97)</f>
        <v/>
      </c>
    </row>
    <row r="1762" spans="1:2">
      <c r="A1762" t="s">
        <v>3289</v>
      </c>
      <c r="B1762" s="246" t="str">
        <f>IF('15. Pooled investment vehicles'!G97="Please select country","",'15. Pooled investment vehicles'!G97)</f>
        <v/>
      </c>
    </row>
    <row r="1763" spans="1:2">
      <c r="A1763" t="s">
        <v>3290</v>
      </c>
      <c r="B1763" s="246" t="str">
        <f>IF('15. Pooled investment vehicles'!H97="","",'15. Pooled investment vehicles'!H97)</f>
        <v/>
      </c>
    </row>
    <row r="1764" spans="1:2">
      <c r="A1764" t="s">
        <v>3291</v>
      </c>
      <c r="B1764" s="246" t="str">
        <f>IF('15. Pooled investment vehicles'!I97="Please select","",'15. Pooled investment vehicles'!I97)</f>
        <v/>
      </c>
    </row>
    <row r="1765" spans="1:2">
      <c r="A1765" t="s">
        <v>3292</v>
      </c>
      <c r="B1765" s="246" t="str">
        <f>IF('15. Pooled investment vehicles'!J97="","",'15. Pooled investment vehicles'!J97)</f>
        <v/>
      </c>
    </row>
    <row r="1766" spans="1:2">
      <c r="A1766" t="s">
        <v>3293</v>
      </c>
      <c r="B1766" s="246" t="str">
        <f>IF('15. Pooled investment vehicles'!K97="","",'15. Pooled investment vehicles'!K97)</f>
        <v/>
      </c>
    </row>
    <row r="1767" spans="1:2">
      <c r="A1767" t="s">
        <v>3294</v>
      </c>
      <c r="B1767" s="246" t="str">
        <f>IF('15. Pooled investment vehicles'!A98="","",'15. Pooled investment vehicles'!A98)</f>
        <v/>
      </c>
    </row>
    <row r="1768" spans="1:2">
      <c r="A1768" t="s">
        <v>3295</v>
      </c>
      <c r="B1768" s="246" t="str">
        <f>IF('15. Pooled investment vehicles'!B98="","",'15. Pooled investment vehicles'!B98)</f>
        <v/>
      </c>
    </row>
    <row r="1769" spans="1:2">
      <c r="A1769" t="s">
        <v>3296</v>
      </c>
      <c r="B1769" s="246" t="str">
        <f>IF('15. Pooled investment vehicles'!C98="","",'15. Pooled investment vehicles'!C98)</f>
        <v/>
      </c>
    </row>
    <row r="1770" spans="1:2">
      <c r="A1770" t="s">
        <v>3297</v>
      </c>
      <c r="B1770" s="246" t="str">
        <f>IF('15. Pooled investment vehicles'!D98="","",'15. Pooled investment vehicles'!D98)</f>
        <v/>
      </c>
    </row>
    <row r="1771" spans="1:2">
      <c r="A1771" t="s">
        <v>3298</v>
      </c>
      <c r="B1771" s="246" t="str">
        <f>IF('15. Pooled investment vehicles'!E98="Please select","",'15. Pooled investment vehicles'!E98)</f>
        <v/>
      </c>
    </row>
    <row r="1772" spans="1:2">
      <c r="A1772" t="s">
        <v>3299</v>
      </c>
      <c r="B1772" s="246" t="str">
        <f>IF('15. Pooled investment vehicles'!F98="Please select","",'15. Pooled investment vehicles'!F98)</f>
        <v/>
      </c>
    </row>
    <row r="1773" spans="1:2">
      <c r="A1773" t="s">
        <v>3300</v>
      </c>
      <c r="B1773" s="246" t="str">
        <f>IF('15. Pooled investment vehicles'!G98="Please select country","",'15. Pooled investment vehicles'!G98)</f>
        <v/>
      </c>
    </row>
    <row r="1774" spans="1:2">
      <c r="A1774" t="s">
        <v>3301</v>
      </c>
      <c r="B1774" s="246" t="str">
        <f>IF('15. Pooled investment vehicles'!H98="","",'15. Pooled investment vehicles'!H98)</f>
        <v/>
      </c>
    </row>
    <row r="1775" spans="1:2">
      <c r="A1775" t="s">
        <v>3302</v>
      </c>
      <c r="B1775" s="246" t="str">
        <f>IF('15. Pooled investment vehicles'!I98="Please select","",'15. Pooled investment vehicles'!I98)</f>
        <v/>
      </c>
    </row>
    <row r="1776" spans="1:2">
      <c r="A1776" t="s">
        <v>3303</v>
      </c>
      <c r="B1776" s="246" t="str">
        <f>IF('15. Pooled investment vehicles'!J98="","",'15. Pooled investment vehicles'!J98)</f>
        <v/>
      </c>
    </row>
    <row r="1777" spans="1:2">
      <c r="A1777" t="s">
        <v>3304</v>
      </c>
      <c r="B1777" s="246" t="str">
        <f>IF('15. Pooled investment vehicles'!K98="","",'15. Pooled investment vehicles'!K98)</f>
        <v/>
      </c>
    </row>
    <row r="1778" spans="1:2">
      <c r="A1778" t="s">
        <v>3305</v>
      </c>
      <c r="B1778" s="246" t="str">
        <f>IF('15. Pooled investment vehicles'!A99="","",'15. Pooled investment vehicles'!A99)</f>
        <v/>
      </c>
    </row>
    <row r="1779" spans="1:2">
      <c r="A1779" t="s">
        <v>3306</v>
      </c>
      <c r="B1779" s="246" t="str">
        <f>IF('15. Pooled investment vehicles'!B99="","",'15. Pooled investment vehicles'!B99)</f>
        <v/>
      </c>
    </row>
    <row r="1780" spans="1:2">
      <c r="A1780" t="s">
        <v>3307</v>
      </c>
      <c r="B1780" s="246" t="str">
        <f>IF('15. Pooled investment vehicles'!C99="","",'15. Pooled investment vehicles'!C99)</f>
        <v/>
      </c>
    </row>
    <row r="1781" spans="1:2">
      <c r="A1781" t="s">
        <v>3308</v>
      </c>
      <c r="B1781" s="246" t="str">
        <f>IF('15. Pooled investment vehicles'!D99="","",'15. Pooled investment vehicles'!D99)</f>
        <v/>
      </c>
    </row>
    <row r="1782" spans="1:2">
      <c r="A1782" t="s">
        <v>3309</v>
      </c>
      <c r="B1782" s="246" t="str">
        <f>IF('15. Pooled investment vehicles'!E99="Please select","",'15. Pooled investment vehicles'!E99)</f>
        <v/>
      </c>
    </row>
    <row r="1783" spans="1:2">
      <c r="A1783" t="s">
        <v>3310</v>
      </c>
      <c r="B1783" s="246" t="str">
        <f>IF('15. Pooled investment vehicles'!F99="Please select","",'15. Pooled investment vehicles'!F99)</f>
        <v/>
      </c>
    </row>
    <row r="1784" spans="1:2">
      <c r="A1784" t="s">
        <v>3311</v>
      </c>
      <c r="B1784" s="246" t="str">
        <f>IF('15. Pooled investment vehicles'!G99="Please select country","",'15. Pooled investment vehicles'!G99)</f>
        <v/>
      </c>
    </row>
    <row r="1785" spans="1:2">
      <c r="A1785" t="s">
        <v>3312</v>
      </c>
      <c r="B1785" s="246" t="str">
        <f>IF('15. Pooled investment vehicles'!H99="","",'15. Pooled investment vehicles'!H99)</f>
        <v/>
      </c>
    </row>
    <row r="1786" spans="1:2">
      <c r="A1786" t="s">
        <v>3313</v>
      </c>
      <c r="B1786" s="246" t="str">
        <f>IF('15. Pooled investment vehicles'!I99="Please select","",'15. Pooled investment vehicles'!I99)</f>
        <v/>
      </c>
    </row>
    <row r="1787" spans="1:2">
      <c r="A1787" t="s">
        <v>3314</v>
      </c>
      <c r="B1787" s="246" t="str">
        <f>IF('15. Pooled investment vehicles'!J99="","",'15. Pooled investment vehicles'!J99)</f>
        <v/>
      </c>
    </row>
    <row r="1788" spans="1:2">
      <c r="A1788" t="s">
        <v>3315</v>
      </c>
      <c r="B1788" s="246" t="str">
        <f>IF('15. Pooled investment vehicles'!K99="","",'15. Pooled investment vehicles'!K99)</f>
        <v/>
      </c>
    </row>
    <row r="1789" spans="1:2">
      <c r="A1789" t="s">
        <v>3316</v>
      </c>
      <c r="B1789" s="246" t="str">
        <f>IF('15. Pooled investment vehicles'!A100="","",'15. Pooled investment vehicles'!A100)</f>
        <v/>
      </c>
    </row>
    <row r="1790" spans="1:2">
      <c r="A1790" t="s">
        <v>3317</v>
      </c>
      <c r="B1790" s="246" t="str">
        <f>IF('15. Pooled investment vehicles'!B100="","",'15. Pooled investment vehicles'!B100)</f>
        <v/>
      </c>
    </row>
    <row r="1791" spans="1:2">
      <c r="A1791" t="s">
        <v>3318</v>
      </c>
      <c r="B1791" s="246" t="str">
        <f>IF('15. Pooled investment vehicles'!C100="","",'15. Pooled investment vehicles'!C100)</f>
        <v/>
      </c>
    </row>
    <row r="1792" spans="1:2">
      <c r="A1792" t="s">
        <v>3319</v>
      </c>
      <c r="B1792" s="246" t="str">
        <f>IF('15. Pooled investment vehicles'!D100="","",'15. Pooled investment vehicles'!D100)</f>
        <v/>
      </c>
    </row>
    <row r="1793" spans="1:2">
      <c r="A1793" t="s">
        <v>3320</v>
      </c>
      <c r="B1793" s="246" t="str">
        <f>IF('15. Pooled investment vehicles'!E100="Please select","",'15. Pooled investment vehicles'!E100)</f>
        <v/>
      </c>
    </row>
    <row r="1794" spans="1:2">
      <c r="A1794" t="s">
        <v>3321</v>
      </c>
      <c r="B1794" s="246" t="str">
        <f>IF('15. Pooled investment vehicles'!F100="Please select","",'15. Pooled investment vehicles'!F100)</f>
        <v/>
      </c>
    </row>
    <row r="1795" spans="1:2">
      <c r="A1795" t="s">
        <v>3322</v>
      </c>
      <c r="B1795" s="246" t="str">
        <f>IF('15. Pooled investment vehicles'!G100="Please select country","",'15. Pooled investment vehicles'!G100)</f>
        <v/>
      </c>
    </row>
    <row r="1796" spans="1:2">
      <c r="A1796" t="s">
        <v>3323</v>
      </c>
      <c r="B1796" s="246" t="str">
        <f>IF('15. Pooled investment vehicles'!H100="","",'15. Pooled investment vehicles'!H100)</f>
        <v/>
      </c>
    </row>
    <row r="1797" spans="1:2">
      <c r="A1797" t="s">
        <v>3324</v>
      </c>
      <c r="B1797" s="246" t="str">
        <f>IF('15. Pooled investment vehicles'!I100="Please select","",'15. Pooled investment vehicles'!I100)</f>
        <v/>
      </c>
    </row>
    <row r="1798" spans="1:2">
      <c r="A1798" t="s">
        <v>3325</v>
      </c>
      <c r="B1798" s="246" t="str">
        <f>IF('15. Pooled investment vehicles'!J100="","",'15. Pooled investment vehicles'!J100)</f>
        <v/>
      </c>
    </row>
    <row r="1799" spans="1:2">
      <c r="A1799" t="s">
        <v>3326</v>
      </c>
      <c r="B1799" s="246" t="str">
        <f>IF('15. Pooled investment vehicles'!K100="","",'15. Pooled investment vehicles'!K100)</f>
        <v/>
      </c>
    </row>
    <row r="1800" spans="1:2">
      <c r="A1800" t="s">
        <v>3327</v>
      </c>
      <c r="B1800" s="246" t="str">
        <f>IF('15. Pooled investment vehicles'!A101="","",'15. Pooled investment vehicles'!A101)</f>
        <v/>
      </c>
    </row>
    <row r="1801" spans="1:2">
      <c r="A1801" t="s">
        <v>3328</v>
      </c>
      <c r="B1801" s="246" t="str">
        <f>IF('15. Pooled investment vehicles'!B101="","",'15. Pooled investment vehicles'!B101)</f>
        <v/>
      </c>
    </row>
    <row r="1802" spans="1:2">
      <c r="A1802" t="s">
        <v>3329</v>
      </c>
      <c r="B1802" s="246" t="str">
        <f>IF('15. Pooled investment vehicles'!C101="","",'15. Pooled investment vehicles'!C101)</f>
        <v/>
      </c>
    </row>
    <row r="1803" spans="1:2">
      <c r="A1803" t="s">
        <v>3330</v>
      </c>
      <c r="B1803" s="246" t="str">
        <f>IF('15. Pooled investment vehicles'!D101="","",'15. Pooled investment vehicles'!D101)</f>
        <v/>
      </c>
    </row>
    <row r="1804" spans="1:2">
      <c r="A1804" t="s">
        <v>3331</v>
      </c>
      <c r="B1804" s="246" t="str">
        <f>IF('15. Pooled investment vehicles'!E101="Please select","",'15. Pooled investment vehicles'!E101)</f>
        <v/>
      </c>
    </row>
    <row r="1805" spans="1:2">
      <c r="A1805" t="s">
        <v>3332</v>
      </c>
      <c r="B1805" s="246" t="str">
        <f>IF('15. Pooled investment vehicles'!F101="Please select","",'15. Pooled investment vehicles'!F101)</f>
        <v/>
      </c>
    </row>
    <row r="1806" spans="1:2">
      <c r="A1806" t="s">
        <v>3333</v>
      </c>
      <c r="B1806" s="246" t="str">
        <f>IF('15. Pooled investment vehicles'!G101="Please select country","",'15. Pooled investment vehicles'!G101)</f>
        <v/>
      </c>
    </row>
    <row r="1807" spans="1:2">
      <c r="A1807" t="s">
        <v>3334</v>
      </c>
      <c r="B1807" s="246" t="str">
        <f>IF('15. Pooled investment vehicles'!H101="","",'15. Pooled investment vehicles'!H101)</f>
        <v/>
      </c>
    </row>
    <row r="1808" spans="1:2">
      <c r="A1808" t="s">
        <v>3335</v>
      </c>
      <c r="B1808" s="246" t="str">
        <f>IF('15. Pooled investment vehicles'!I101="Please select","",'15. Pooled investment vehicles'!I101)</f>
        <v/>
      </c>
    </row>
    <row r="1809" spans="1:2">
      <c r="A1809" t="s">
        <v>3336</v>
      </c>
      <c r="B1809" s="246" t="str">
        <f>IF('15. Pooled investment vehicles'!J101="","",'15. Pooled investment vehicles'!J101)</f>
        <v/>
      </c>
    </row>
    <row r="1810" spans="1:2">
      <c r="A1810" t="s">
        <v>3337</v>
      </c>
      <c r="B1810" s="246" t="str">
        <f>IF('15. Pooled investment vehicles'!K101="","",'15. Pooled investment vehicles'!K101)</f>
        <v/>
      </c>
    </row>
    <row r="1811" spans="1:2">
      <c r="A1811" t="s">
        <v>3338</v>
      </c>
      <c r="B1811" s="246" t="str">
        <f>IF('15. Pooled investment vehicles'!A102="","",'15. Pooled investment vehicles'!A102)</f>
        <v/>
      </c>
    </row>
    <row r="1812" spans="1:2">
      <c r="A1812" t="s">
        <v>3339</v>
      </c>
      <c r="B1812" s="246" t="str">
        <f>IF('15. Pooled investment vehicles'!B102="","",'15. Pooled investment vehicles'!B102)</f>
        <v/>
      </c>
    </row>
    <row r="1813" spans="1:2">
      <c r="A1813" t="s">
        <v>3340</v>
      </c>
      <c r="B1813" s="246" t="str">
        <f>IF('15. Pooled investment vehicles'!C102="","",'15. Pooled investment vehicles'!C102)</f>
        <v/>
      </c>
    </row>
    <row r="1814" spans="1:2">
      <c r="A1814" t="s">
        <v>3341</v>
      </c>
      <c r="B1814" s="246" t="str">
        <f>IF('15. Pooled investment vehicles'!D102="","",'15. Pooled investment vehicles'!D102)</f>
        <v/>
      </c>
    </row>
    <row r="1815" spans="1:2">
      <c r="A1815" t="s">
        <v>3342</v>
      </c>
      <c r="B1815" s="246" t="str">
        <f>IF('15. Pooled investment vehicles'!E102="Please select","",'15. Pooled investment vehicles'!E102)</f>
        <v/>
      </c>
    </row>
    <row r="1816" spans="1:2">
      <c r="A1816" t="s">
        <v>3343</v>
      </c>
      <c r="B1816" s="246" t="str">
        <f>IF('15. Pooled investment vehicles'!F102="Please select","",'15. Pooled investment vehicles'!F102)</f>
        <v/>
      </c>
    </row>
    <row r="1817" spans="1:2">
      <c r="A1817" t="s">
        <v>3344</v>
      </c>
      <c r="B1817" s="246" t="str">
        <f>IF('15. Pooled investment vehicles'!G102="Please select country","",'15. Pooled investment vehicles'!G102)</f>
        <v/>
      </c>
    </row>
    <row r="1818" spans="1:2">
      <c r="A1818" t="s">
        <v>3345</v>
      </c>
      <c r="B1818" s="246" t="str">
        <f>IF('15. Pooled investment vehicles'!H102="","",'15. Pooled investment vehicles'!H102)</f>
        <v/>
      </c>
    </row>
    <row r="1819" spans="1:2">
      <c r="A1819" t="s">
        <v>3346</v>
      </c>
      <c r="B1819" s="246" t="str">
        <f>IF('15. Pooled investment vehicles'!I102="Please select","",'15. Pooled investment vehicles'!I102)</f>
        <v/>
      </c>
    </row>
    <row r="1820" spans="1:2">
      <c r="A1820" t="s">
        <v>3347</v>
      </c>
      <c r="B1820" s="246" t="str">
        <f>IF('15. Pooled investment vehicles'!J102="","",'15. Pooled investment vehicles'!J102)</f>
        <v/>
      </c>
    </row>
    <row r="1821" spans="1:2">
      <c r="A1821" t="s">
        <v>3348</v>
      </c>
      <c r="B1821" s="246" t="str">
        <f>IF('15. Pooled investment vehicles'!K102="","",'15. Pooled investment vehicles'!K102)</f>
        <v/>
      </c>
    </row>
    <row r="1822" spans="1:2">
      <c r="A1822" t="s">
        <v>3349</v>
      </c>
      <c r="B1822" s="246" t="str">
        <f>IF('15. Pooled investment vehicles'!A103="","",'15. Pooled investment vehicles'!A103)</f>
        <v/>
      </c>
    </row>
    <row r="1823" spans="1:2">
      <c r="A1823" t="s">
        <v>3350</v>
      </c>
      <c r="B1823" s="246" t="str">
        <f>IF('15. Pooled investment vehicles'!B103="","",'15. Pooled investment vehicles'!B103)</f>
        <v/>
      </c>
    </row>
    <row r="1824" spans="1:2">
      <c r="A1824" t="s">
        <v>3351</v>
      </c>
      <c r="B1824" s="246" t="str">
        <f>IF('15. Pooled investment vehicles'!C103="","",'15. Pooled investment vehicles'!C103)</f>
        <v/>
      </c>
    </row>
    <row r="1825" spans="1:2">
      <c r="A1825" t="s">
        <v>3352</v>
      </c>
      <c r="B1825" s="246" t="str">
        <f>IF('15. Pooled investment vehicles'!D103="","",'15. Pooled investment vehicles'!D103)</f>
        <v/>
      </c>
    </row>
    <row r="1826" spans="1:2">
      <c r="A1826" t="s">
        <v>3353</v>
      </c>
      <c r="B1826" s="246" t="str">
        <f>IF('15. Pooled investment vehicles'!E103="Please select","",'15. Pooled investment vehicles'!E103)</f>
        <v/>
      </c>
    </row>
    <row r="1827" spans="1:2">
      <c r="A1827" t="s">
        <v>3354</v>
      </c>
      <c r="B1827" s="246" t="str">
        <f>IF('15. Pooled investment vehicles'!F103="Please select","",'15. Pooled investment vehicles'!F103)</f>
        <v/>
      </c>
    </row>
    <row r="1828" spans="1:2">
      <c r="A1828" t="s">
        <v>3355</v>
      </c>
      <c r="B1828" s="246" t="str">
        <f>IF('15. Pooled investment vehicles'!G103="Please select country","",'15. Pooled investment vehicles'!G103)</f>
        <v/>
      </c>
    </row>
    <row r="1829" spans="1:2">
      <c r="A1829" t="s">
        <v>3356</v>
      </c>
      <c r="B1829" s="246" t="str">
        <f>IF('15. Pooled investment vehicles'!H103="","",'15. Pooled investment vehicles'!H103)</f>
        <v/>
      </c>
    </row>
    <row r="1830" spans="1:2">
      <c r="A1830" t="s">
        <v>3357</v>
      </c>
      <c r="B1830" s="246" t="str">
        <f>IF('15. Pooled investment vehicles'!I103="Please select","",'15. Pooled investment vehicles'!I103)</f>
        <v/>
      </c>
    </row>
    <row r="1831" spans="1:2">
      <c r="A1831" t="s">
        <v>3358</v>
      </c>
      <c r="B1831" s="246" t="str">
        <f>IF('15. Pooled investment vehicles'!J103="","",'15. Pooled investment vehicles'!J103)</f>
        <v/>
      </c>
    </row>
    <row r="1832" spans="1:2">
      <c r="A1832" t="s">
        <v>3359</v>
      </c>
      <c r="B1832" s="246" t="str">
        <f>IF('15. Pooled investment vehicles'!K103="","",'15. Pooled investment vehicles'!K103)</f>
        <v/>
      </c>
    </row>
    <row r="1833" spans="1:2">
      <c r="A1833" t="s">
        <v>3360</v>
      </c>
      <c r="B1833" s="246" t="str">
        <f>IF('15. Pooled investment vehicles'!A104="","",'15. Pooled investment vehicles'!A104)</f>
        <v/>
      </c>
    </row>
    <row r="1834" spans="1:2">
      <c r="A1834" t="s">
        <v>3361</v>
      </c>
      <c r="B1834" s="246" t="str">
        <f>IF('15. Pooled investment vehicles'!B104="","",'15. Pooled investment vehicles'!B104)</f>
        <v/>
      </c>
    </row>
    <row r="1835" spans="1:2">
      <c r="A1835" t="s">
        <v>3362</v>
      </c>
      <c r="B1835" s="246" t="str">
        <f>IF('15. Pooled investment vehicles'!C104="","",'15. Pooled investment vehicles'!C104)</f>
        <v/>
      </c>
    </row>
    <row r="1836" spans="1:2">
      <c r="A1836" t="s">
        <v>3363</v>
      </c>
      <c r="B1836" s="246" t="str">
        <f>IF('15. Pooled investment vehicles'!D104="","",'15. Pooled investment vehicles'!D104)</f>
        <v/>
      </c>
    </row>
    <row r="1837" spans="1:2">
      <c r="A1837" t="s">
        <v>3364</v>
      </c>
      <c r="B1837" s="246" t="str">
        <f>IF('15. Pooled investment vehicles'!E104="Please select","",'15. Pooled investment vehicles'!E104)</f>
        <v/>
      </c>
    </row>
    <row r="1838" spans="1:2">
      <c r="A1838" t="s">
        <v>3365</v>
      </c>
      <c r="B1838" s="246" t="str">
        <f>IF('15. Pooled investment vehicles'!F104="Please select","",'15. Pooled investment vehicles'!F104)</f>
        <v/>
      </c>
    </row>
    <row r="1839" spans="1:2">
      <c r="A1839" t="s">
        <v>3366</v>
      </c>
      <c r="B1839" s="246" t="str">
        <f>IF('15. Pooled investment vehicles'!G104="Please select country","",'15. Pooled investment vehicles'!G104)</f>
        <v/>
      </c>
    </row>
    <row r="1840" spans="1:2">
      <c r="A1840" t="s">
        <v>3367</v>
      </c>
      <c r="B1840" s="246" t="str">
        <f>IF('15. Pooled investment vehicles'!H104="","",'15. Pooled investment vehicles'!H104)</f>
        <v/>
      </c>
    </row>
    <row r="1841" spans="1:2">
      <c r="A1841" t="s">
        <v>3368</v>
      </c>
      <c r="B1841" s="246" t="str">
        <f>IF('15. Pooled investment vehicles'!I104="Please select","",'15. Pooled investment vehicles'!I104)</f>
        <v/>
      </c>
    </row>
    <row r="1842" spans="1:2">
      <c r="A1842" t="s">
        <v>3369</v>
      </c>
      <c r="B1842" s="246" t="str">
        <f>IF('15. Pooled investment vehicles'!J104="","",'15. Pooled investment vehicles'!J104)</f>
        <v/>
      </c>
    </row>
    <row r="1843" spans="1:2">
      <c r="A1843" t="s">
        <v>3370</v>
      </c>
      <c r="B1843" s="246" t="str">
        <f>IF('15. Pooled investment vehicles'!K104="","",'15. Pooled investment vehicles'!K104)</f>
        <v/>
      </c>
    </row>
    <row r="1844" spans="1:2">
      <c r="A1844" t="s">
        <v>3371</v>
      </c>
      <c r="B1844" s="246" t="str">
        <f>IF('15. Pooled investment vehicles'!A105="","",'15. Pooled investment vehicles'!A105)</f>
        <v/>
      </c>
    </row>
    <row r="1845" spans="1:2">
      <c r="A1845" t="s">
        <v>3372</v>
      </c>
      <c r="B1845" s="246" t="str">
        <f>IF('15. Pooled investment vehicles'!B105="","",'15. Pooled investment vehicles'!B105)</f>
        <v/>
      </c>
    </row>
    <row r="1846" spans="1:2">
      <c r="A1846" t="s">
        <v>3373</v>
      </c>
      <c r="B1846" s="246" t="str">
        <f>IF('15. Pooled investment vehicles'!C105="","",'15. Pooled investment vehicles'!C105)</f>
        <v/>
      </c>
    </row>
    <row r="1847" spans="1:2">
      <c r="A1847" t="s">
        <v>3374</v>
      </c>
      <c r="B1847" s="246" t="str">
        <f>IF('15. Pooled investment vehicles'!D105="","",'15. Pooled investment vehicles'!D105)</f>
        <v/>
      </c>
    </row>
    <row r="1848" spans="1:2">
      <c r="A1848" t="s">
        <v>3375</v>
      </c>
      <c r="B1848" s="246" t="str">
        <f>IF('15. Pooled investment vehicles'!E105="Please select","",'15. Pooled investment vehicles'!E105)</f>
        <v/>
      </c>
    </row>
    <row r="1849" spans="1:2">
      <c r="A1849" t="s">
        <v>3376</v>
      </c>
      <c r="B1849" s="246" t="str">
        <f>IF('15. Pooled investment vehicles'!F105="Please select","",'15. Pooled investment vehicles'!F105)</f>
        <v/>
      </c>
    </row>
    <row r="1850" spans="1:2">
      <c r="A1850" t="s">
        <v>3377</v>
      </c>
      <c r="B1850" s="246" t="str">
        <f>IF('15. Pooled investment vehicles'!G105="Please select country","",'15. Pooled investment vehicles'!G105)</f>
        <v/>
      </c>
    </row>
    <row r="1851" spans="1:2">
      <c r="A1851" t="s">
        <v>3378</v>
      </c>
      <c r="B1851" s="246" t="str">
        <f>IF('15. Pooled investment vehicles'!H105="","",'15. Pooled investment vehicles'!H105)</f>
        <v/>
      </c>
    </row>
    <row r="1852" spans="1:2">
      <c r="A1852" t="s">
        <v>3379</v>
      </c>
      <c r="B1852" s="246" t="str">
        <f>IF('15. Pooled investment vehicles'!I105="Please select","",'15. Pooled investment vehicles'!I105)</f>
        <v/>
      </c>
    </row>
    <row r="1853" spans="1:2">
      <c r="A1853" t="s">
        <v>3380</v>
      </c>
      <c r="B1853" s="246" t="str">
        <f>IF('15. Pooled investment vehicles'!J105="","",'15. Pooled investment vehicles'!J105)</f>
        <v/>
      </c>
    </row>
    <row r="1854" spans="1:2">
      <c r="A1854" t="s">
        <v>3381</v>
      </c>
      <c r="B1854" s="246" t="str">
        <f>IF('15. Pooled investment vehicles'!K105="","",'15. Pooled investment vehicles'!K105)</f>
        <v/>
      </c>
    </row>
    <row r="1855" spans="1:2">
      <c r="A1855" t="s">
        <v>3382</v>
      </c>
      <c r="B1855" s="246" t="str">
        <f>IF('15. Pooled investment vehicles'!A106="","",'15. Pooled investment vehicles'!A106)</f>
        <v/>
      </c>
    </row>
    <row r="1856" spans="1:2">
      <c r="A1856" t="s">
        <v>3383</v>
      </c>
      <c r="B1856" s="246" t="str">
        <f>IF('15. Pooled investment vehicles'!B106="","",'15. Pooled investment vehicles'!B106)</f>
        <v/>
      </c>
    </row>
    <row r="1857" spans="1:2">
      <c r="A1857" t="s">
        <v>3384</v>
      </c>
      <c r="B1857" s="246" t="str">
        <f>IF('15. Pooled investment vehicles'!C106="","",'15. Pooled investment vehicles'!C106)</f>
        <v/>
      </c>
    </row>
    <row r="1858" spans="1:2">
      <c r="A1858" t="s">
        <v>3385</v>
      </c>
      <c r="B1858" s="246" t="str">
        <f>IF('15. Pooled investment vehicles'!D106="","",'15. Pooled investment vehicles'!D106)</f>
        <v/>
      </c>
    </row>
    <row r="1859" spans="1:2">
      <c r="A1859" t="s">
        <v>3386</v>
      </c>
      <c r="B1859" s="246" t="str">
        <f>IF('15. Pooled investment vehicles'!E106="Please select","",'15. Pooled investment vehicles'!E106)</f>
        <v/>
      </c>
    </row>
    <row r="1860" spans="1:2">
      <c r="A1860" t="s">
        <v>3387</v>
      </c>
      <c r="B1860" s="246" t="str">
        <f>IF('15. Pooled investment vehicles'!F106="Please select","",'15. Pooled investment vehicles'!F106)</f>
        <v/>
      </c>
    </row>
    <row r="1861" spans="1:2">
      <c r="A1861" t="s">
        <v>3388</v>
      </c>
      <c r="B1861" s="246" t="str">
        <f>IF('15. Pooled investment vehicles'!G106="Please select country","",'15. Pooled investment vehicles'!G106)</f>
        <v/>
      </c>
    </row>
    <row r="1862" spans="1:2">
      <c r="A1862" t="s">
        <v>3389</v>
      </c>
      <c r="B1862" s="246" t="str">
        <f>IF('15. Pooled investment vehicles'!H106="","",'15. Pooled investment vehicles'!H106)</f>
        <v/>
      </c>
    </row>
    <row r="1863" spans="1:2">
      <c r="A1863" t="s">
        <v>3390</v>
      </c>
      <c r="B1863" s="246" t="str">
        <f>IF('15. Pooled investment vehicles'!I106="Please select","",'15. Pooled investment vehicles'!I106)</f>
        <v/>
      </c>
    </row>
    <row r="1864" spans="1:2">
      <c r="A1864" t="s">
        <v>3391</v>
      </c>
      <c r="B1864" s="246" t="str">
        <f>IF('15. Pooled investment vehicles'!J106="","",'15. Pooled investment vehicles'!J106)</f>
        <v/>
      </c>
    </row>
    <row r="1865" spans="1:2">
      <c r="A1865" t="s">
        <v>3392</v>
      </c>
      <c r="B1865" s="246" t="str">
        <f>IF('15. Pooled investment vehicles'!K106="","",'15. Pooled investment vehicles'!K106)</f>
        <v/>
      </c>
    </row>
    <row r="1866" spans="1:2">
      <c r="A1866" t="s">
        <v>3393</v>
      </c>
      <c r="B1866" s="246" t="str">
        <f>IF('15. Pooled investment vehicles'!A107="","",'15. Pooled investment vehicles'!A107)</f>
        <v/>
      </c>
    </row>
    <row r="1867" spans="1:2">
      <c r="A1867" t="s">
        <v>3394</v>
      </c>
      <c r="B1867" s="246" t="str">
        <f>IF('15. Pooled investment vehicles'!B107="","",'15. Pooled investment vehicles'!B107)</f>
        <v/>
      </c>
    </row>
    <row r="1868" spans="1:2">
      <c r="A1868" t="s">
        <v>3395</v>
      </c>
      <c r="B1868" s="246" t="str">
        <f>IF('15. Pooled investment vehicles'!C107="","",'15. Pooled investment vehicles'!C107)</f>
        <v/>
      </c>
    </row>
    <row r="1869" spans="1:2">
      <c r="A1869" t="s">
        <v>3396</v>
      </c>
      <c r="B1869" s="246" t="str">
        <f>IF('15. Pooled investment vehicles'!D107="","",'15. Pooled investment vehicles'!D107)</f>
        <v/>
      </c>
    </row>
    <row r="1870" spans="1:2">
      <c r="A1870" t="s">
        <v>3397</v>
      </c>
      <c r="B1870" s="246" t="str">
        <f>IF('15. Pooled investment vehicles'!E107="Please select","",'15. Pooled investment vehicles'!E107)</f>
        <v/>
      </c>
    </row>
    <row r="1871" spans="1:2">
      <c r="A1871" t="s">
        <v>3398</v>
      </c>
      <c r="B1871" s="246" t="str">
        <f>IF('15. Pooled investment vehicles'!F107="Please select","",'15. Pooled investment vehicles'!F107)</f>
        <v/>
      </c>
    </row>
    <row r="1872" spans="1:2">
      <c r="A1872" t="s">
        <v>3399</v>
      </c>
      <c r="B1872" s="246" t="str">
        <f>IF('15. Pooled investment vehicles'!G107="Please select country","",'15. Pooled investment vehicles'!G107)</f>
        <v/>
      </c>
    </row>
    <row r="1873" spans="1:2">
      <c r="A1873" t="s">
        <v>3400</v>
      </c>
      <c r="B1873" s="246" t="str">
        <f>IF('15. Pooled investment vehicles'!H107="","",'15. Pooled investment vehicles'!H107)</f>
        <v/>
      </c>
    </row>
    <row r="1874" spans="1:2">
      <c r="A1874" t="s">
        <v>3401</v>
      </c>
      <c r="B1874" s="246" t="str">
        <f>IF('15. Pooled investment vehicles'!I107="Please select","",'15. Pooled investment vehicles'!I107)</f>
        <v/>
      </c>
    </row>
    <row r="1875" spans="1:2">
      <c r="A1875" t="s">
        <v>3402</v>
      </c>
      <c r="B1875" s="246" t="str">
        <f>IF('15. Pooled investment vehicles'!J107="","",'15. Pooled investment vehicles'!J107)</f>
        <v/>
      </c>
    </row>
    <row r="1876" spans="1:2">
      <c r="A1876" t="s">
        <v>3403</v>
      </c>
      <c r="B1876" s="246" t="str">
        <f>IF('15. Pooled investment vehicles'!K107="","",'15. Pooled investment vehicles'!K107)</f>
        <v/>
      </c>
    </row>
    <row r="1877" spans="1:2">
      <c r="A1877" t="s">
        <v>3404</v>
      </c>
      <c r="B1877" s="246" t="str">
        <f>IF('15. Pooled investment vehicles'!A108="","",'15. Pooled investment vehicles'!A108)</f>
        <v/>
      </c>
    </row>
    <row r="1878" spans="1:2">
      <c r="A1878" t="s">
        <v>3405</v>
      </c>
      <c r="B1878" s="246" t="str">
        <f>IF('15. Pooled investment vehicles'!B108="","",'15. Pooled investment vehicles'!B108)</f>
        <v/>
      </c>
    </row>
    <row r="1879" spans="1:2">
      <c r="A1879" t="s">
        <v>3406</v>
      </c>
      <c r="B1879" s="246" t="str">
        <f>IF('15. Pooled investment vehicles'!C108="","",'15. Pooled investment vehicles'!C108)</f>
        <v/>
      </c>
    </row>
    <row r="1880" spans="1:2">
      <c r="A1880" t="s">
        <v>3407</v>
      </c>
      <c r="B1880" s="246" t="str">
        <f>IF('15. Pooled investment vehicles'!D108="","",'15. Pooled investment vehicles'!D108)</f>
        <v/>
      </c>
    </row>
    <row r="1881" spans="1:2">
      <c r="A1881" t="s">
        <v>3408</v>
      </c>
      <c r="B1881" s="246" t="str">
        <f>IF('15. Pooled investment vehicles'!E108="Please select","",'15. Pooled investment vehicles'!E108)</f>
        <v/>
      </c>
    </row>
    <row r="1882" spans="1:2">
      <c r="A1882" t="s">
        <v>3409</v>
      </c>
      <c r="B1882" s="246" t="str">
        <f>IF('15. Pooled investment vehicles'!F108="Please select","",'15. Pooled investment vehicles'!F108)</f>
        <v/>
      </c>
    </row>
    <row r="1883" spans="1:2">
      <c r="A1883" t="s">
        <v>3410</v>
      </c>
      <c r="B1883" s="246" t="str">
        <f>IF('15. Pooled investment vehicles'!G108="Please select country","",'15. Pooled investment vehicles'!G108)</f>
        <v/>
      </c>
    </row>
    <row r="1884" spans="1:2">
      <c r="A1884" t="s">
        <v>3411</v>
      </c>
      <c r="B1884" s="246" t="str">
        <f>IF('15. Pooled investment vehicles'!H108="","",'15. Pooled investment vehicles'!H108)</f>
        <v/>
      </c>
    </row>
    <row r="1885" spans="1:2">
      <c r="A1885" t="s">
        <v>3412</v>
      </c>
      <c r="B1885" s="246" t="str">
        <f>IF('15. Pooled investment vehicles'!I108="Please select","",'15. Pooled investment vehicles'!I108)</f>
        <v/>
      </c>
    </row>
    <row r="1886" spans="1:2">
      <c r="A1886" t="s">
        <v>3413</v>
      </c>
      <c r="B1886" s="246" t="str">
        <f>IF('15. Pooled investment vehicles'!J108="","",'15. Pooled investment vehicles'!J108)</f>
        <v/>
      </c>
    </row>
    <row r="1887" spans="1:2">
      <c r="A1887" t="s">
        <v>3414</v>
      </c>
      <c r="B1887" s="246" t="str">
        <f>IF('15. Pooled investment vehicles'!K108="","",'15. Pooled investment vehicles'!K108)</f>
        <v/>
      </c>
    </row>
    <row r="1888" spans="1:2">
      <c r="A1888" t="s">
        <v>3415</v>
      </c>
      <c r="B1888" s="246" t="str">
        <f>IF('15. Pooled investment vehicles'!A109="","",'15. Pooled investment vehicles'!A109)</f>
        <v/>
      </c>
    </row>
    <row r="1889" spans="1:2">
      <c r="A1889" t="s">
        <v>3416</v>
      </c>
      <c r="B1889" s="246" t="str">
        <f>IF('15. Pooled investment vehicles'!B109="","",'15. Pooled investment vehicles'!B109)</f>
        <v/>
      </c>
    </row>
    <row r="1890" spans="1:2">
      <c r="A1890" t="s">
        <v>3417</v>
      </c>
      <c r="B1890" s="246" t="str">
        <f>IF('15. Pooled investment vehicles'!C109="","",'15. Pooled investment vehicles'!C109)</f>
        <v/>
      </c>
    </row>
    <row r="1891" spans="1:2">
      <c r="A1891" t="s">
        <v>3418</v>
      </c>
      <c r="B1891" s="246" t="str">
        <f>IF('15. Pooled investment vehicles'!D109="","",'15. Pooled investment vehicles'!D109)</f>
        <v/>
      </c>
    </row>
    <row r="1892" spans="1:2">
      <c r="A1892" t="s">
        <v>3419</v>
      </c>
      <c r="B1892" s="246" t="str">
        <f>IF('15. Pooled investment vehicles'!E109="Please select","",'15. Pooled investment vehicles'!E109)</f>
        <v/>
      </c>
    </row>
    <row r="1893" spans="1:2">
      <c r="A1893" t="s">
        <v>3420</v>
      </c>
      <c r="B1893" s="246" t="str">
        <f>IF('15. Pooled investment vehicles'!F109="Please select","",'15. Pooled investment vehicles'!F109)</f>
        <v/>
      </c>
    </row>
    <row r="1894" spans="1:2">
      <c r="A1894" t="s">
        <v>3421</v>
      </c>
      <c r="B1894" s="246" t="str">
        <f>IF('15. Pooled investment vehicles'!G109="Please select country","",'15. Pooled investment vehicles'!G109)</f>
        <v/>
      </c>
    </row>
    <row r="1895" spans="1:2">
      <c r="A1895" t="s">
        <v>3422</v>
      </c>
      <c r="B1895" s="246" t="str">
        <f>IF('15. Pooled investment vehicles'!H109="","",'15. Pooled investment vehicles'!H109)</f>
        <v/>
      </c>
    </row>
    <row r="1896" spans="1:2">
      <c r="A1896" t="s">
        <v>3423</v>
      </c>
      <c r="B1896" s="246" t="str">
        <f>IF('15. Pooled investment vehicles'!I109="Please select","",'15. Pooled investment vehicles'!I109)</f>
        <v/>
      </c>
    </row>
    <row r="1897" spans="1:2">
      <c r="A1897" t="s">
        <v>3424</v>
      </c>
      <c r="B1897" s="246" t="str">
        <f>IF('15. Pooled investment vehicles'!J109="","",'15. Pooled investment vehicles'!J109)</f>
        <v/>
      </c>
    </row>
    <row r="1898" spans="1:2">
      <c r="A1898" t="s">
        <v>3425</v>
      </c>
      <c r="B1898" s="246" t="str">
        <f>IF('15. Pooled investment vehicles'!K109="","",'15. Pooled investment vehicles'!K109)</f>
        <v/>
      </c>
    </row>
    <row r="1899" spans="1:2">
      <c r="A1899" t="s">
        <v>3426</v>
      </c>
      <c r="B1899" s="246" t="str">
        <f>IF('15. Pooled investment vehicles'!A110="","",'15. Pooled investment vehicles'!A110)</f>
        <v/>
      </c>
    </row>
    <row r="1900" spans="1:2">
      <c r="A1900" t="s">
        <v>3427</v>
      </c>
      <c r="B1900" s="246" t="str">
        <f>IF('15. Pooled investment vehicles'!B110="","",'15. Pooled investment vehicles'!B110)</f>
        <v/>
      </c>
    </row>
    <row r="1901" spans="1:2">
      <c r="A1901" t="s">
        <v>3428</v>
      </c>
      <c r="B1901" s="246" t="str">
        <f>IF('15. Pooled investment vehicles'!C110="","",'15. Pooled investment vehicles'!C110)</f>
        <v/>
      </c>
    </row>
    <row r="1902" spans="1:2">
      <c r="A1902" t="s">
        <v>3429</v>
      </c>
      <c r="B1902" s="246" t="str">
        <f>IF('15. Pooled investment vehicles'!D110="","",'15. Pooled investment vehicles'!D110)</f>
        <v/>
      </c>
    </row>
    <row r="1903" spans="1:2">
      <c r="A1903" t="s">
        <v>3430</v>
      </c>
      <c r="B1903" s="246" t="str">
        <f>IF('15. Pooled investment vehicles'!E110="Please select","",'15. Pooled investment vehicles'!E110)</f>
        <v/>
      </c>
    </row>
    <row r="1904" spans="1:2">
      <c r="A1904" t="s">
        <v>3431</v>
      </c>
      <c r="B1904" s="246" t="str">
        <f>IF('15. Pooled investment vehicles'!F110="Please select","",'15. Pooled investment vehicles'!F110)</f>
        <v/>
      </c>
    </row>
    <row r="1905" spans="1:2">
      <c r="A1905" t="s">
        <v>3432</v>
      </c>
      <c r="B1905" s="246" t="str">
        <f>IF('15. Pooled investment vehicles'!G110="Please select country","",'15. Pooled investment vehicles'!G110)</f>
        <v/>
      </c>
    </row>
    <row r="1906" spans="1:2">
      <c r="A1906" t="s">
        <v>3433</v>
      </c>
      <c r="B1906" s="246" t="str">
        <f>IF('15. Pooled investment vehicles'!H110="","",'15. Pooled investment vehicles'!H110)</f>
        <v/>
      </c>
    </row>
    <row r="1907" spans="1:2">
      <c r="A1907" t="s">
        <v>3434</v>
      </c>
      <c r="B1907" s="246" t="str">
        <f>IF('15. Pooled investment vehicles'!I110="Please select","",'15. Pooled investment vehicles'!I110)</f>
        <v/>
      </c>
    </row>
    <row r="1908" spans="1:2">
      <c r="A1908" t="s">
        <v>3435</v>
      </c>
      <c r="B1908" s="246" t="str">
        <f>IF('15. Pooled investment vehicles'!J110="","",'15. Pooled investment vehicles'!J110)</f>
        <v/>
      </c>
    </row>
    <row r="1909" spans="1:2">
      <c r="A1909" t="s">
        <v>3436</v>
      </c>
      <c r="B1909" s="246" t="str">
        <f>IF('15. Pooled investment vehicles'!K110="","",'15. Pooled investment vehicles'!K110)</f>
        <v/>
      </c>
    </row>
    <row r="1910" spans="1:2">
      <c r="A1910" t="s">
        <v>3437</v>
      </c>
      <c r="B1910" s="246" t="str">
        <f>IF('15. Pooled investment vehicles'!A111="","",'15. Pooled investment vehicles'!A111)</f>
        <v/>
      </c>
    </row>
    <row r="1911" spans="1:2">
      <c r="A1911" t="s">
        <v>3438</v>
      </c>
      <c r="B1911" s="246" t="str">
        <f>IF('15. Pooled investment vehicles'!B111="","",'15. Pooled investment vehicles'!B111)</f>
        <v/>
      </c>
    </row>
    <row r="1912" spans="1:2">
      <c r="A1912" t="s">
        <v>3439</v>
      </c>
      <c r="B1912" s="246" t="str">
        <f>IF('15. Pooled investment vehicles'!C111="","",'15. Pooled investment vehicles'!C111)</f>
        <v/>
      </c>
    </row>
    <row r="1913" spans="1:2">
      <c r="A1913" t="s">
        <v>3440</v>
      </c>
      <c r="B1913" s="246" t="str">
        <f>IF('15. Pooled investment vehicles'!D111="","",'15. Pooled investment vehicles'!D111)</f>
        <v/>
      </c>
    </row>
    <row r="1914" spans="1:2">
      <c r="A1914" t="s">
        <v>3441</v>
      </c>
      <c r="B1914" s="246" t="str">
        <f>IF('15. Pooled investment vehicles'!E111="Please select","",'15. Pooled investment vehicles'!E111)</f>
        <v/>
      </c>
    </row>
    <row r="1915" spans="1:2">
      <c r="A1915" t="s">
        <v>3442</v>
      </c>
      <c r="B1915" s="246" t="str">
        <f>IF('15. Pooled investment vehicles'!F111="Please select","",'15. Pooled investment vehicles'!F111)</f>
        <v/>
      </c>
    </row>
    <row r="1916" spans="1:2">
      <c r="A1916" t="s">
        <v>3443</v>
      </c>
      <c r="B1916" s="246" t="str">
        <f>IF('15. Pooled investment vehicles'!G111="Please select country","",'15. Pooled investment vehicles'!G111)</f>
        <v/>
      </c>
    </row>
    <row r="1917" spans="1:2">
      <c r="A1917" t="s">
        <v>3444</v>
      </c>
      <c r="B1917" s="246" t="str">
        <f>IF('15. Pooled investment vehicles'!H111="","",'15. Pooled investment vehicles'!H111)</f>
        <v/>
      </c>
    </row>
    <row r="1918" spans="1:2">
      <c r="A1918" t="s">
        <v>3445</v>
      </c>
      <c r="B1918" s="246" t="str">
        <f>IF('15. Pooled investment vehicles'!I111="Please select","",'15. Pooled investment vehicles'!I111)</f>
        <v/>
      </c>
    </row>
    <row r="1919" spans="1:2">
      <c r="A1919" t="s">
        <v>3446</v>
      </c>
      <c r="B1919" s="246" t="str">
        <f>IF('15. Pooled investment vehicles'!J111="","",'15. Pooled investment vehicles'!J111)</f>
        <v/>
      </c>
    </row>
    <row r="1920" spans="1:2">
      <c r="A1920" t="s">
        <v>3447</v>
      </c>
      <c r="B1920" s="246" t="str">
        <f>IF('15. Pooled investment vehicles'!K111="","",'15. Pooled investment vehicles'!K111)</f>
        <v/>
      </c>
    </row>
    <row r="1921" spans="1:2">
      <c r="A1921" t="s">
        <v>3448</v>
      </c>
      <c r="B1921" s="246" t="str">
        <f>IF('15. Pooled investment vehicles'!A112="","",'15. Pooled investment vehicles'!A112)</f>
        <v/>
      </c>
    </row>
    <row r="1922" spans="1:2">
      <c r="A1922" t="s">
        <v>3449</v>
      </c>
      <c r="B1922" s="246" t="str">
        <f>IF('15. Pooled investment vehicles'!B112="","",'15. Pooled investment vehicles'!B112)</f>
        <v/>
      </c>
    </row>
    <row r="1923" spans="1:2">
      <c r="A1923" t="s">
        <v>3450</v>
      </c>
      <c r="B1923" s="246" t="str">
        <f>IF('15. Pooled investment vehicles'!C112="","",'15. Pooled investment vehicles'!C112)</f>
        <v/>
      </c>
    </row>
    <row r="1924" spans="1:2">
      <c r="A1924" t="s">
        <v>3451</v>
      </c>
      <c r="B1924" s="246" t="str">
        <f>IF('15. Pooled investment vehicles'!D112="","",'15. Pooled investment vehicles'!D112)</f>
        <v/>
      </c>
    </row>
    <row r="1925" spans="1:2">
      <c r="A1925" t="s">
        <v>3452</v>
      </c>
      <c r="B1925" s="246" t="str">
        <f>IF('15. Pooled investment vehicles'!E112="Please select","",'15. Pooled investment vehicles'!E112)</f>
        <v/>
      </c>
    </row>
    <row r="1926" spans="1:2">
      <c r="A1926" t="s">
        <v>3453</v>
      </c>
      <c r="B1926" s="246" t="str">
        <f>IF('15. Pooled investment vehicles'!F112="Please select","",'15. Pooled investment vehicles'!F112)</f>
        <v/>
      </c>
    </row>
    <row r="1927" spans="1:2">
      <c r="A1927" t="s">
        <v>3454</v>
      </c>
      <c r="B1927" s="246" t="str">
        <f>IF('15. Pooled investment vehicles'!G112="Please select country","",'15. Pooled investment vehicles'!G112)</f>
        <v/>
      </c>
    </row>
    <row r="1928" spans="1:2">
      <c r="A1928" t="s">
        <v>3455</v>
      </c>
      <c r="B1928" s="246" t="str">
        <f>IF('15. Pooled investment vehicles'!H112="","",'15. Pooled investment vehicles'!H112)</f>
        <v/>
      </c>
    </row>
    <row r="1929" spans="1:2">
      <c r="A1929" t="s">
        <v>3456</v>
      </c>
      <c r="B1929" s="246" t="str">
        <f>IF('15. Pooled investment vehicles'!I112="Please select","",'15. Pooled investment vehicles'!I112)</f>
        <v/>
      </c>
    </row>
    <row r="1930" spans="1:2">
      <c r="A1930" t="s">
        <v>3457</v>
      </c>
      <c r="B1930" s="246" t="str">
        <f>IF('15. Pooled investment vehicles'!J112="","",'15. Pooled investment vehicles'!J112)</f>
        <v/>
      </c>
    </row>
    <row r="1931" spans="1:2">
      <c r="A1931" t="s">
        <v>3458</v>
      </c>
      <c r="B1931" s="246" t="str">
        <f>IF('15. Pooled investment vehicles'!K112="","",'15. Pooled investment vehicles'!K112)</f>
        <v/>
      </c>
    </row>
    <row r="1932" spans="1:2">
      <c r="A1932" t="s">
        <v>3459</v>
      </c>
      <c r="B1932" s="246" t="str">
        <f>IF('15. Pooled investment vehicles'!A113="","",'15. Pooled investment vehicles'!A113)</f>
        <v/>
      </c>
    </row>
    <row r="1933" spans="1:2">
      <c r="A1933" t="s">
        <v>3460</v>
      </c>
      <c r="B1933" s="246" t="str">
        <f>IF('15. Pooled investment vehicles'!B113="","",'15. Pooled investment vehicles'!B113)</f>
        <v/>
      </c>
    </row>
    <row r="1934" spans="1:2">
      <c r="A1934" t="s">
        <v>3461</v>
      </c>
      <c r="B1934" s="246" t="str">
        <f>IF('15. Pooled investment vehicles'!C113="","",'15. Pooled investment vehicles'!C113)</f>
        <v/>
      </c>
    </row>
    <row r="1935" spans="1:2">
      <c r="A1935" t="s">
        <v>3462</v>
      </c>
      <c r="B1935" s="246" t="str">
        <f>IF('15. Pooled investment vehicles'!D113="","",'15. Pooled investment vehicles'!D113)</f>
        <v/>
      </c>
    </row>
    <row r="1936" spans="1:2">
      <c r="A1936" t="s">
        <v>3463</v>
      </c>
      <c r="B1936" s="246" t="str">
        <f>IF('15. Pooled investment vehicles'!E113="Please select","",'15. Pooled investment vehicles'!E113)</f>
        <v/>
      </c>
    </row>
    <row r="1937" spans="1:2">
      <c r="A1937" t="s">
        <v>3464</v>
      </c>
      <c r="B1937" s="246" t="str">
        <f>IF('15. Pooled investment vehicles'!F113="Please select","",'15. Pooled investment vehicles'!F113)</f>
        <v/>
      </c>
    </row>
    <row r="1938" spans="1:2">
      <c r="A1938" t="s">
        <v>3465</v>
      </c>
      <c r="B1938" s="246" t="str">
        <f>IF('15. Pooled investment vehicles'!G113="Please select country","",'15. Pooled investment vehicles'!G113)</f>
        <v/>
      </c>
    </row>
    <row r="1939" spans="1:2">
      <c r="A1939" t="s">
        <v>3466</v>
      </c>
      <c r="B1939" s="246" t="str">
        <f>IF('15. Pooled investment vehicles'!H113="","",'15. Pooled investment vehicles'!H113)</f>
        <v/>
      </c>
    </row>
    <row r="1940" spans="1:2">
      <c r="A1940" t="s">
        <v>3467</v>
      </c>
      <c r="B1940" s="246" t="str">
        <f>IF('15. Pooled investment vehicles'!I113="Please select","",'15. Pooled investment vehicles'!I113)</f>
        <v/>
      </c>
    </row>
    <row r="1941" spans="1:2">
      <c r="A1941" t="s">
        <v>3468</v>
      </c>
      <c r="B1941" s="246" t="str">
        <f>IF('15. Pooled investment vehicles'!J113="","",'15. Pooled investment vehicles'!J113)</f>
        <v/>
      </c>
    </row>
    <row r="1942" spans="1:2">
      <c r="A1942" t="s">
        <v>3469</v>
      </c>
      <c r="B1942" s="246" t="str">
        <f>IF('15. Pooled investment vehicles'!K113="","",'15. Pooled investment vehicles'!K113)</f>
        <v/>
      </c>
    </row>
    <row r="1943" spans="1:2">
      <c r="A1943" t="s">
        <v>3470</v>
      </c>
      <c r="B1943" s="246" t="str">
        <f>IF('15. Pooled investment vehicles'!A114="","",'15. Pooled investment vehicles'!A114)</f>
        <v/>
      </c>
    </row>
    <row r="1944" spans="1:2">
      <c r="A1944" t="s">
        <v>3471</v>
      </c>
      <c r="B1944" s="246" t="str">
        <f>IF('15. Pooled investment vehicles'!B114="","",'15. Pooled investment vehicles'!B114)</f>
        <v/>
      </c>
    </row>
    <row r="1945" spans="1:2">
      <c r="A1945" t="s">
        <v>3472</v>
      </c>
      <c r="B1945" s="246" t="str">
        <f>IF('15. Pooled investment vehicles'!C114="","",'15. Pooled investment vehicles'!C114)</f>
        <v/>
      </c>
    </row>
    <row r="1946" spans="1:2">
      <c r="A1946" t="s">
        <v>3473</v>
      </c>
      <c r="B1946" s="246" t="str">
        <f>IF('15. Pooled investment vehicles'!D114="","",'15. Pooled investment vehicles'!D114)</f>
        <v/>
      </c>
    </row>
    <row r="1947" spans="1:2">
      <c r="A1947" t="s">
        <v>3474</v>
      </c>
      <c r="B1947" s="246" t="str">
        <f>IF('15. Pooled investment vehicles'!E114="Please select","",'15. Pooled investment vehicles'!E114)</f>
        <v/>
      </c>
    </row>
    <row r="1948" spans="1:2">
      <c r="A1948" t="s">
        <v>3475</v>
      </c>
      <c r="B1948" s="246" t="str">
        <f>IF('15. Pooled investment vehicles'!F114="Please select","",'15. Pooled investment vehicles'!F114)</f>
        <v/>
      </c>
    </row>
    <row r="1949" spans="1:2">
      <c r="A1949" t="s">
        <v>3476</v>
      </c>
      <c r="B1949" s="246" t="str">
        <f>IF('15. Pooled investment vehicles'!G114="Please select country","",'15. Pooled investment vehicles'!G114)</f>
        <v/>
      </c>
    </row>
    <row r="1950" spans="1:2">
      <c r="A1950" t="s">
        <v>3477</v>
      </c>
      <c r="B1950" s="246" t="str">
        <f>IF('15. Pooled investment vehicles'!H114="","",'15. Pooled investment vehicles'!H114)</f>
        <v/>
      </c>
    </row>
    <row r="1951" spans="1:2">
      <c r="A1951" t="s">
        <v>3478</v>
      </c>
      <c r="B1951" s="246" t="str">
        <f>IF('15. Pooled investment vehicles'!I114="Please select","",'15. Pooled investment vehicles'!I114)</f>
        <v/>
      </c>
    </row>
    <row r="1952" spans="1:2">
      <c r="A1952" t="s">
        <v>3479</v>
      </c>
      <c r="B1952" s="246" t="str">
        <f>IF('15. Pooled investment vehicles'!J114="","",'15. Pooled investment vehicles'!J114)</f>
        <v/>
      </c>
    </row>
    <row r="1953" spans="1:2">
      <c r="A1953" t="s">
        <v>3480</v>
      </c>
      <c r="B1953" s="246" t="str">
        <f>IF('15. Pooled investment vehicles'!K114="","",'15. Pooled investment vehicles'!K114)</f>
        <v/>
      </c>
    </row>
    <row r="1954" spans="1:2">
      <c r="A1954" t="s">
        <v>3481</v>
      </c>
      <c r="B1954" s="246" t="str">
        <f>IF('15. Pooled investment vehicles'!A115="","",'15. Pooled investment vehicles'!A115)</f>
        <v/>
      </c>
    </row>
    <row r="1955" spans="1:2">
      <c r="A1955" t="s">
        <v>3482</v>
      </c>
      <c r="B1955" s="246" t="str">
        <f>IF('15. Pooled investment vehicles'!B115="","",'15. Pooled investment vehicles'!B115)</f>
        <v/>
      </c>
    </row>
    <row r="1956" spans="1:2">
      <c r="A1956" t="s">
        <v>3483</v>
      </c>
      <c r="B1956" s="246" t="str">
        <f>IF('15. Pooled investment vehicles'!C115="","",'15. Pooled investment vehicles'!C115)</f>
        <v/>
      </c>
    </row>
    <row r="1957" spans="1:2">
      <c r="A1957" t="s">
        <v>3484</v>
      </c>
      <c r="B1957" s="246" t="str">
        <f>IF('15. Pooled investment vehicles'!D115="","",'15. Pooled investment vehicles'!D115)</f>
        <v/>
      </c>
    </row>
    <row r="1958" spans="1:2">
      <c r="A1958" t="s">
        <v>3485</v>
      </c>
      <c r="B1958" s="246" t="str">
        <f>IF('15. Pooled investment vehicles'!E115="Please select","",'15. Pooled investment vehicles'!E115)</f>
        <v/>
      </c>
    </row>
    <row r="1959" spans="1:2">
      <c r="A1959" t="s">
        <v>3486</v>
      </c>
      <c r="B1959" s="246" t="str">
        <f>IF('15. Pooled investment vehicles'!F115="Please select","",'15. Pooled investment vehicles'!F115)</f>
        <v/>
      </c>
    </row>
    <row r="1960" spans="1:2">
      <c r="A1960" t="s">
        <v>3487</v>
      </c>
      <c r="B1960" s="246" t="str">
        <f>IF('15. Pooled investment vehicles'!G115="Please select country","",'15. Pooled investment vehicles'!G115)</f>
        <v/>
      </c>
    </row>
    <row r="1961" spans="1:2">
      <c r="A1961" t="s">
        <v>3488</v>
      </c>
      <c r="B1961" s="246" t="str">
        <f>IF('15. Pooled investment vehicles'!H115="","",'15. Pooled investment vehicles'!H115)</f>
        <v/>
      </c>
    </row>
    <row r="1962" spans="1:2">
      <c r="A1962" t="s">
        <v>3489</v>
      </c>
      <c r="B1962" s="246" t="str">
        <f>IF('15. Pooled investment vehicles'!I115="Please select","",'15. Pooled investment vehicles'!I115)</f>
        <v/>
      </c>
    </row>
    <row r="1963" spans="1:2">
      <c r="A1963" t="s">
        <v>3490</v>
      </c>
      <c r="B1963" s="246" t="str">
        <f>IF('15. Pooled investment vehicles'!J115="","",'15. Pooled investment vehicles'!J115)</f>
        <v/>
      </c>
    </row>
    <row r="1964" spans="1:2">
      <c r="A1964" t="s">
        <v>3491</v>
      </c>
      <c r="B1964" s="246" t="str">
        <f>IF('15. Pooled investment vehicles'!K115="","",'15. Pooled investment vehicles'!K115)</f>
        <v/>
      </c>
    </row>
    <row r="1965" spans="1:2">
      <c r="A1965" t="s">
        <v>3492</v>
      </c>
      <c r="B1965" s="246" t="str">
        <f>IF('15. Pooled investment vehicles'!A116="","",'15. Pooled investment vehicles'!A116)</f>
        <v/>
      </c>
    </row>
    <row r="1966" spans="1:2">
      <c r="A1966" t="s">
        <v>3493</v>
      </c>
      <c r="B1966" s="246" t="str">
        <f>IF('15. Pooled investment vehicles'!B116="","",'15. Pooled investment vehicles'!B116)</f>
        <v/>
      </c>
    </row>
    <row r="1967" spans="1:2">
      <c r="A1967" t="s">
        <v>3494</v>
      </c>
      <c r="B1967" s="246" t="str">
        <f>IF('15. Pooled investment vehicles'!C116="","",'15. Pooled investment vehicles'!C116)</f>
        <v/>
      </c>
    </row>
    <row r="1968" spans="1:2">
      <c r="A1968" t="s">
        <v>3495</v>
      </c>
      <c r="B1968" s="246" t="str">
        <f>IF('15. Pooled investment vehicles'!D116="","",'15. Pooled investment vehicles'!D116)</f>
        <v/>
      </c>
    </row>
    <row r="1969" spans="1:2">
      <c r="A1969" t="s">
        <v>3496</v>
      </c>
      <c r="B1969" s="246" t="str">
        <f>IF('15. Pooled investment vehicles'!E116="Please select","",'15. Pooled investment vehicles'!E116)</f>
        <v/>
      </c>
    </row>
    <row r="1970" spans="1:2">
      <c r="A1970" t="s">
        <v>3497</v>
      </c>
      <c r="B1970" s="246" t="str">
        <f>IF('15. Pooled investment vehicles'!F116="Please select","",'15. Pooled investment vehicles'!F116)</f>
        <v/>
      </c>
    </row>
    <row r="1971" spans="1:2">
      <c r="A1971" t="s">
        <v>3498</v>
      </c>
      <c r="B1971" s="246" t="str">
        <f>IF('15. Pooled investment vehicles'!G116="Please select country","",'15. Pooled investment vehicles'!G116)</f>
        <v/>
      </c>
    </row>
    <row r="1972" spans="1:2">
      <c r="A1972" t="s">
        <v>3499</v>
      </c>
      <c r="B1972" s="246" t="str">
        <f>IF('15. Pooled investment vehicles'!H116="","",'15. Pooled investment vehicles'!H116)</f>
        <v/>
      </c>
    </row>
    <row r="1973" spans="1:2">
      <c r="A1973" t="s">
        <v>3500</v>
      </c>
      <c r="B1973" s="246" t="str">
        <f>IF('15. Pooled investment vehicles'!I116="Please select","",'15. Pooled investment vehicles'!I116)</f>
        <v/>
      </c>
    </row>
    <row r="1974" spans="1:2">
      <c r="A1974" t="s">
        <v>3501</v>
      </c>
      <c r="B1974" s="246" t="str">
        <f>IF('15. Pooled investment vehicles'!J116="","",'15. Pooled investment vehicles'!J116)</f>
        <v/>
      </c>
    </row>
    <row r="1975" spans="1:2">
      <c r="A1975" t="s">
        <v>3502</v>
      </c>
      <c r="B1975" s="246" t="str">
        <f>IF('15. Pooled investment vehicles'!K116="","",'15. Pooled investment vehicles'!K116)</f>
        <v/>
      </c>
    </row>
    <row r="1976" spans="1:2">
      <c r="A1976" t="s">
        <v>3503</v>
      </c>
      <c r="B1976" s="246" t="str">
        <f>IF('15. Pooled investment vehicles'!A117="","",'15. Pooled investment vehicles'!A117)</f>
        <v/>
      </c>
    </row>
    <row r="1977" spans="1:2">
      <c r="A1977" t="s">
        <v>3504</v>
      </c>
      <c r="B1977" s="246" t="str">
        <f>IF('15. Pooled investment vehicles'!B117="","",'15. Pooled investment vehicles'!B117)</f>
        <v/>
      </c>
    </row>
    <row r="1978" spans="1:2">
      <c r="A1978" t="s">
        <v>3505</v>
      </c>
      <c r="B1978" s="246" t="str">
        <f>IF('15. Pooled investment vehicles'!C117="","",'15. Pooled investment vehicles'!C117)</f>
        <v/>
      </c>
    </row>
    <row r="1979" spans="1:2">
      <c r="A1979" t="s">
        <v>3506</v>
      </c>
      <c r="B1979" s="246" t="str">
        <f>IF('15. Pooled investment vehicles'!D117="","",'15. Pooled investment vehicles'!D117)</f>
        <v/>
      </c>
    </row>
    <row r="1980" spans="1:2">
      <c r="A1980" t="s">
        <v>3507</v>
      </c>
      <c r="B1980" s="246" t="str">
        <f>IF('15. Pooled investment vehicles'!E117="Please select","",'15. Pooled investment vehicles'!E117)</f>
        <v/>
      </c>
    </row>
    <row r="1981" spans="1:2">
      <c r="A1981" t="s">
        <v>3508</v>
      </c>
      <c r="B1981" s="246" t="str">
        <f>IF('15. Pooled investment vehicles'!F117="Please select","",'15. Pooled investment vehicles'!F117)</f>
        <v/>
      </c>
    </row>
    <row r="1982" spans="1:2">
      <c r="A1982" t="s">
        <v>3509</v>
      </c>
      <c r="B1982" s="246" t="str">
        <f>IF('15. Pooled investment vehicles'!G117="Please select country","",'15. Pooled investment vehicles'!G117)</f>
        <v/>
      </c>
    </row>
    <row r="1983" spans="1:2">
      <c r="A1983" t="s">
        <v>3510</v>
      </c>
      <c r="B1983" s="246" t="str">
        <f>IF('15. Pooled investment vehicles'!H117="","",'15. Pooled investment vehicles'!H117)</f>
        <v/>
      </c>
    </row>
    <row r="1984" spans="1:2">
      <c r="A1984" t="s">
        <v>3511</v>
      </c>
      <c r="B1984" s="246" t="str">
        <f>IF('15. Pooled investment vehicles'!I117="Please select","",'15. Pooled investment vehicles'!I117)</f>
        <v/>
      </c>
    </row>
    <row r="1985" spans="1:2">
      <c r="A1985" t="s">
        <v>3512</v>
      </c>
      <c r="B1985" s="246" t="str">
        <f>IF('15. Pooled investment vehicles'!J117="","",'15. Pooled investment vehicles'!J117)</f>
        <v/>
      </c>
    </row>
    <row r="1986" spans="1:2">
      <c r="A1986" t="s">
        <v>3513</v>
      </c>
      <c r="B1986" s="246" t="str">
        <f>IF('15. Pooled investment vehicles'!K117="","",'15. Pooled investment vehicles'!K117)</f>
        <v/>
      </c>
    </row>
    <row r="1987" spans="1:2">
      <c r="A1987" t="s">
        <v>3514</v>
      </c>
      <c r="B1987" s="246" t="str">
        <f>IF('15. Pooled investment vehicles'!A118="","",'15. Pooled investment vehicles'!A118)</f>
        <v/>
      </c>
    </row>
    <row r="1988" spans="1:2">
      <c r="A1988" t="s">
        <v>3515</v>
      </c>
      <c r="B1988" s="246" t="str">
        <f>IF('15. Pooled investment vehicles'!B118="","",'15. Pooled investment vehicles'!B118)</f>
        <v/>
      </c>
    </row>
    <row r="1989" spans="1:2">
      <c r="A1989" t="s">
        <v>3516</v>
      </c>
      <c r="B1989" s="246" t="str">
        <f>IF('15. Pooled investment vehicles'!C118="","",'15. Pooled investment vehicles'!C118)</f>
        <v/>
      </c>
    </row>
    <row r="1990" spans="1:2">
      <c r="A1990" t="s">
        <v>3517</v>
      </c>
      <c r="B1990" s="246" t="str">
        <f>IF('15. Pooled investment vehicles'!D118="","",'15. Pooled investment vehicles'!D118)</f>
        <v/>
      </c>
    </row>
    <row r="1991" spans="1:2">
      <c r="A1991" t="s">
        <v>3518</v>
      </c>
      <c r="B1991" s="246" t="str">
        <f>IF('15. Pooled investment vehicles'!E118="Please select","",'15. Pooled investment vehicles'!E118)</f>
        <v/>
      </c>
    </row>
    <row r="1992" spans="1:2">
      <c r="A1992" t="s">
        <v>3519</v>
      </c>
      <c r="B1992" s="246" t="str">
        <f>IF('15. Pooled investment vehicles'!F118="Please select","",'15. Pooled investment vehicles'!F118)</f>
        <v/>
      </c>
    </row>
    <row r="1993" spans="1:2">
      <c r="A1993" t="s">
        <v>3520</v>
      </c>
      <c r="B1993" s="246" t="str">
        <f>IF('15. Pooled investment vehicles'!G118="Please select country","",'15. Pooled investment vehicles'!G118)</f>
        <v/>
      </c>
    </row>
    <row r="1994" spans="1:2">
      <c r="A1994" t="s">
        <v>3521</v>
      </c>
      <c r="B1994" s="246" t="str">
        <f>IF('15. Pooled investment vehicles'!H118="","",'15. Pooled investment vehicles'!H118)</f>
        <v/>
      </c>
    </row>
    <row r="1995" spans="1:2">
      <c r="A1995" t="s">
        <v>3522</v>
      </c>
      <c r="B1995" s="246" t="str">
        <f>IF('15. Pooled investment vehicles'!I118="Please select","",'15. Pooled investment vehicles'!I118)</f>
        <v/>
      </c>
    </row>
    <row r="1996" spans="1:2">
      <c r="A1996" t="s">
        <v>3523</v>
      </c>
      <c r="B1996" s="246" t="str">
        <f>IF('15. Pooled investment vehicles'!J118="","",'15. Pooled investment vehicles'!J118)</f>
        <v/>
      </c>
    </row>
    <row r="1997" spans="1:2">
      <c r="A1997" t="s">
        <v>3524</v>
      </c>
      <c r="B1997" s="246" t="str">
        <f>IF('15. Pooled investment vehicles'!K118="","",'15. Pooled investment vehicles'!K118)</f>
        <v/>
      </c>
    </row>
    <row r="1998" spans="1:2">
      <c r="A1998" t="s">
        <v>3525</v>
      </c>
      <c r="B1998" s="246" t="str">
        <f>IF('15. Pooled investment vehicles'!A119="","",'15. Pooled investment vehicles'!A119)</f>
        <v/>
      </c>
    </row>
    <row r="1999" spans="1:2">
      <c r="A1999" t="s">
        <v>3526</v>
      </c>
      <c r="B1999" s="246" t="str">
        <f>IF('15. Pooled investment vehicles'!B119="","",'15. Pooled investment vehicles'!B119)</f>
        <v/>
      </c>
    </row>
    <row r="2000" spans="1:2">
      <c r="A2000" t="s">
        <v>3527</v>
      </c>
      <c r="B2000" s="246" t="str">
        <f>IF('15. Pooled investment vehicles'!C119="","",'15. Pooled investment vehicles'!C119)</f>
        <v/>
      </c>
    </row>
    <row r="2001" spans="1:2">
      <c r="A2001" t="s">
        <v>3528</v>
      </c>
      <c r="B2001" s="246" t="str">
        <f>IF('15. Pooled investment vehicles'!D119="","",'15. Pooled investment vehicles'!D119)</f>
        <v/>
      </c>
    </row>
    <row r="2002" spans="1:2">
      <c r="A2002" t="s">
        <v>3529</v>
      </c>
      <c r="B2002" s="246" t="str">
        <f>IF('15. Pooled investment vehicles'!E119="Please select","",'15. Pooled investment vehicles'!E119)</f>
        <v/>
      </c>
    </row>
    <row r="2003" spans="1:2">
      <c r="A2003" t="s">
        <v>3530</v>
      </c>
      <c r="B2003" s="246" t="str">
        <f>IF('15. Pooled investment vehicles'!F119="Please select","",'15. Pooled investment vehicles'!F119)</f>
        <v/>
      </c>
    </row>
    <row r="2004" spans="1:2">
      <c r="A2004" t="s">
        <v>3531</v>
      </c>
      <c r="B2004" s="246" t="str">
        <f>IF('15. Pooled investment vehicles'!G119="Please select country","",'15. Pooled investment vehicles'!G119)</f>
        <v/>
      </c>
    </row>
    <row r="2005" spans="1:2">
      <c r="A2005" t="s">
        <v>3532</v>
      </c>
      <c r="B2005" s="246" t="str">
        <f>IF('15. Pooled investment vehicles'!H119="","",'15. Pooled investment vehicles'!H119)</f>
        <v/>
      </c>
    </row>
    <row r="2006" spans="1:2">
      <c r="A2006" t="s">
        <v>3533</v>
      </c>
      <c r="B2006" s="246" t="str">
        <f>IF('15. Pooled investment vehicles'!I119="Please select","",'15. Pooled investment vehicles'!I119)</f>
        <v/>
      </c>
    </row>
    <row r="2007" spans="1:2">
      <c r="A2007" t="s">
        <v>3534</v>
      </c>
      <c r="B2007" s="246" t="str">
        <f>IF('15. Pooled investment vehicles'!J119="","",'15. Pooled investment vehicles'!J119)</f>
        <v/>
      </c>
    </row>
    <row r="2008" spans="1:2">
      <c r="A2008" t="s">
        <v>3535</v>
      </c>
      <c r="B2008" s="246" t="str">
        <f>IF('15. Pooled investment vehicles'!K119="","",'15. Pooled investment vehicles'!K119)</f>
        <v/>
      </c>
    </row>
    <row r="2009" spans="1:2">
      <c r="A2009" t="s">
        <v>3536</v>
      </c>
      <c r="B2009" s="246" t="str">
        <f>IF('15. Pooled investment vehicles'!A120="","",'15. Pooled investment vehicles'!A120)</f>
        <v/>
      </c>
    </row>
    <row r="2010" spans="1:2">
      <c r="A2010" t="s">
        <v>3537</v>
      </c>
      <c r="B2010" s="246" t="str">
        <f>IF('15. Pooled investment vehicles'!B120="","",'15. Pooled investment vehicles'!B120)</f>
        <v/>
      </c>
    </row>
    <row r="2011" spans="1:2">
      <c r="A2011" t="s">
        <v>3538</v>
      </c>
      <c r="B2011" s="246" t="str">
        <f>IF('15. Pooled investment vehicles'!C120="","",'15. Pooled investment vehicles'!C120)</f>
        <v/>
      </c>
    </row>
    <row r="2012" spans="1:2">
      <c r="A2012" t="s">
        <v>3539</v>
      </c>
      <c r="B2012" s="246" t="str">
        <f>IF('15. Pooled investment vehicles'!D120="","",'15. Pooled investment vehicles'!D120)</f>
        <v/>
      </c>
    </row>
    <row r="2013" spans="1:2">
      <c r="A2013" t="s">
        <v>3540</v>
      </c>
      <c r="B2013" s="246" t="str">
        <f>IF('15. Pooled investment vehicles'!E120="Please select","",'15. Pooled investment vehicles'!E120)</f>
        <v/>
      </c>
    </row>
    <row r="2014" spans="1:2">
      <c r="A2014" t="s">
        <v>3541</v>
      </c>
      <c r="B2014" s="246" t="str">
        <f>IF('15. Pooled investment vehicles'!F120="Please select","",'15. Pooled investment vehicles'!F120)</f>
        <v/>
      </c>
    </row>
    <row r="2015" spans="1:2">
      <c r="A2015" t="s">
        <v>3542</v>
      </c>
      <c r="B2015" s="246" t="str">
        <f>IF('15. Pooled investment vehicles'!G120="Please select country","",'15. Pooled investment vehicles'!G120)</f>
        <v/>
      </c>
    </row>
    <row r="2016" spans="1:2">
      <c r="A2016" t="s">
        <v>3543</v>
      </c>
      <c r="B2016" s="246" t="str">
        <f>IF('15. Pooled investment vehicles'!H120="","",'15. Pooled investment vehicles'!H120)</f>
        <v/>
      </c>
    </row>
    <row r="2017" spans="1:2">
      <c r="A2017" t="s">
        <v>3544</v>
      </c>
      <c r="B2017" s="246" t="str">
        <f>IF('15. Pooled investment vehicles'!I120="Please select","",'15. Pooled investment vehicles'!I120)</f>
        <v/>
      </c>
    </row>
    <row r="2018" spans="1:2">
      <c r="A2018" t="s">
        <v>3545</v>
      </c>
      <c r="B2018" s="246" t="str">
        <f>IF('15. Pooled investment vehicles'!J120="","",'15. Pooled investment vehicles'!J120)</f>
        <v/>
      </c>
    </row>
    <row r="2019" spans="1:2">
      <c r="A2019" t="s">
        <v>3546</v>
      </c>
      <c r="B2019" s="246" t="str">
        <f>IF('15. Pooled investment vehicles'!K120="","",'15. Pooled investment vehicles'!K120)</f>
        <v/>
      </c>
    </row>
    <row r="2020" spans="1:2">
      <c r="A2020" t="s">
        <v>3547</v>
      </c>
      <c r="B2020" s="246" t="str">
        <f>IF('15. Pooled investment vehicles'!A121="","",'15. Pooled investment vehicles'!A121)</f>
        <v/>
      </c>
    </row>
    <row r="2021" spans="1:2">
      <c r="A2021" t="s">
        <v>3548</v>
      </c>
      <c r="B2021" s="246" t="str">
        <f>IF('15. Pooled investment vehicles'!B121="","",'15. Pooled investment vehicles'!B121)</f>
        <v/>
      </c>
    </row>
    <row r="2022" spans="1:2">
      <c r="A2022" t="s">
        <v>3549</v>
      </c>
      <c r="B2022" s="246" t="str">
        <f>IF('15. Pooled investment vehicles'!C121="","",'15. Pooled investment vehicles'!C121)</f>
        <v/>
      </c>
    </row>
    <row r="2023" spans="1:2">
      <c r="A2023" t="s">
        <v>3550</v>
      </c>
      <c r="B2023" s="246" t="str">
        <f>IF('15. Pooled investment vehicles'!D121="","",'15. Pooled investment vehicles'!D121)</f>
        <v/>
      </c>
    </row>
    <row r="2024" spans="1:2">
      <c r="A2024" t="s">
        <v>3551</v>
      </c>
      <c r="B2024" s="246" t="str">
        <f>IF('15. Pooled investment vehicles'!E121="Please select","",'15. Pooled investment vehicles'!E121)</f>
        <v/>
      </c>
    </row>
    <row r="2025" spans="1:2">
      <c r="A2025" t="s">
        <v>3552</v>
      </c>
      <c r="B2025" s="246" t="str">
        <f>IF('15. Pooled investment vehicles'!F121="Please select","",'15. Pooled investment vehicles'!F121)</f>
        <v/>
      </c>
    </row>
    <row r="2026" spans="1:2">
      <c r="A2026" t="s">
        <v>3553</v>
      </c>
      <c r="B2026" s="246" t="str">
        <f>IF('15. Pooled investment vehicles'!G121="Please select country","",'15. Pooled investment vehicles'!G121)</f>
        <v/>
      </c>
    </row>
    <row r="2027" spans="1:2">
      <c r="A2027" t="s">
        <v>3554</v>
      </c>
      <c r="B2027" s="246" t="str">
        <f>IF('15. Pooled investment vehicles'!H121="","",'15. Pooled investment vehicles'!H121)</f>
        <v/>
      </c>
    </row>
    <row r="2028" spans="1:2">
      <c r="A2028" t="s">
        <v>3555</v>
      </c>
      <c r="B2028" s="246" t="str">
        <f>IF('15. Pooled investment vehicles'!I121="Please select","",'15. Pooled investment vehicles'!I121)</f>
        <v/>
      </c>
    </row>
    <row r="2029" spans="1:2">
      <c r="A2029" t="s">
        <v>3556</v>
      </c>
      <c r="B2029" s="246" t="str">
        <f>IF('15. Pooled investment vehicles'!J121="","",'15. Pooled investment vehicles'!J121)</f>
        <v/>
      </c>
    </row>
    <row r="2030" spans="1:2">
      <c r="A2030" t="s">
        <v>3557</v>
      </c>
      <c r="B2030" s="246" t="str">
        <f>IF('15. Pooled investment vehicles'!K121="","",'15. Pooled investment vehicles'!K121)</f>
        <v/>
      </c>
    </row>
    <row r="2031" spans="1:2">
      <c r="A2031" t="s">
        <v>3558</v>
      </c>
      <c r="B2031" s="246" t="str">
        <f>IF('15. Pooled investment vehicles'!A122="","",'15. Pooled investment vehicles'!A122)</f>
        <v/>
      </c>
    </row>
    <row r="2032" spans="1:2">
      <c r="A2032" t="s">
        <v>3559</v>
      </c>
      <c r="B2032" s="246" t="str">
        <f>IF('15. Pooled investment vehicles'!B122="","",'15. Pooled investment vehicles'!B122)</f>
        <v/>
      </c>
    </row>
    <row r="2033" spans="1:2">
      <c r="A2033" t="s">
        <v>3560</v>
      </c>
      <c r="B2033" s="246" t="str">
        <f>IF('15. Pooled investment vehicles'!C122="","",'15. Pooled investment vehicles'!C122)</f>
        <v/>
      </c>
    </row>
    <row r="2034" spans="1:2">
      <c r="A2034" t="s">
        <v>3561</v>
      </c>
      <c r="B2034" s="246" t="str">
        <f>IF('15. Pooled investment vehicles'!D122="","",'15. Pooled investment vehicles'!D122)</f>
        <v/>
      </c>
    </row>
    <row r="2035" spans="1:2">
      <c r="A2035" t="s">
        <v>3562</v>
      </c>
      <c r="B2035" s="246" t="str">
        <f>IF('15. Pooled investment vehicles'!E122="Please select","",'15. Pooled investment vehicles'!E122)</f>
        <v/>
      </c>
    </row>
    <row r="2036" spans="1:2">
      <c r="A2036" t="s">
        <v>3563</v>
      </c>
      <c r="B2036" s="246" t="str">
        <f>IF('15. Pooled investment vehicles'!F122="Please select","",'15. Pooled investment vehicles'!F122)</f>
        <v/>
      </c>
    </row>
    <row r="2037" spans="1:2">
      <c r="A2037" t="s">
        <v>3564</v>
      </c>
      <c r="B2037" s="246" t="str">
        <f>IF('15. Pooled investment vehicles'!G122="Please select country","",'15. Pooled investment vehicles'!G122)</f>
        <v/>
      </c>
    </row>
    <row r="2038" spans="1:2">
      <c r="A2038" t="s">
        <v>3565</v>
      </c>
      <c r="B2038" s="246" t="str">
        <f>IF('15. Pooled investment vehicles'!H122="","",'15. Pooled investment vehicles'!H122)</f>
        <v/>
      </c>
    </row>
    <row r="2039" spans="1:2">
      <c r="A2039" t="s">
        <v>3566</v>
      </c>
      <c r="B2039" s="246" t="str">
        <f>IF('15. Pooled investment vehicles'!I122="Please select","",'15. Pooled investment vehicles'!I122)</f>
        <v/>
      </c>
    </row>
    <row r="2040" spans="1:2">
      <c r="A2040" t="s">
        <v>3567</v>
      </c>
      <c r="B2040" s="246" t="str">
        <f>IF('15. Pooled investment vehicles'!J122="","",'15. Pooled investment vehicles'!J122)</f>
        <v/>
      </c>
    </row>
    <row r="2041" spans="1:2">
      <c r="A2041" t="s">
        <v>3568</v>
      </c>
      <c r="B2041" s="246" t="str">
        <f>IF('15. Pooled investment vehicles'!K122="","",'15. Pooled investment vehicles'!K122)</f>
        <v/>
      </c>
    </row>
    <row r="2042" spans="1:2">
      <c r="A2042" t="s">
        <v>3569</v>
      </c>
      <c r="B2042" s="246" t="str">
        <f>IF('15. Pooled investment vehicles'!A123="","",'15. Pooled investment vehicles'!A123)</f>
        <v/>
      </c>
    </row>
    <row r="2043" spans="1:2">
      <c r="A2043" t="s">
        <v>3570</v>
      </c>
      <c r="B2043" s="246" t="str">
        <f>IF('15. Pooled investment vehicles'!B123="","",'15. Pooled investment vehicles'!B123)</f>
        <v/>
      </c>
    </row>
    <row r="2044" spans="1:2">
      <c r="A2044" t="s">
        <v>3571</v>
      </c>
      <c r="B2044" s="246" t="str">
        <f>IF('15. Pooled investment vehicles'!C123="","",'15. Pooled investment vehicles'!C123)</f>
        <v/>
      </c>
    </row>
    <row r="2045" spans="1:2">
      <c r="A2045" t="s">
        <v>3572</v>
      </c>
      <c r="B2045" s="246" t="str">
        <f>IF('15. Pooled investment vehicles'!D123="","",'15. Pooled investment vehicles'!D123)</f>
        <v/>
      </c>
    </row>
    <row r="2046" spans="1:2">
      <c r="A2046" t="s">
        <v>3573</v>
      </c>
      <c r="B2046" s="246" t="str">
        <f>IF('15. Pooled investment vehicles'!E123="Please select","",'15. Pooled investment vehicles'!E123)</f>
        <v/>
      </c>
    </row>
    <row r="2047" spans="1:2">
      <c r="A2047" t="s">
        <v>3574</v>
      </c>
      <c r="B2047" s="246" t="str">
        <f>IF('15. Pooled investment vehicles'!F123="Please select","",'15. Pooled investment vehicles'!F123)</f>
        <v/>
      </c>
    </row>
    <row r="2048" spans="1:2">
      <c r="A2048" t="s">
        <v>3575</v>
      </c>
      <c r="B2048" s="246" t="str">
        <f>IF('15. Pooled investment vehicles'!G123="Please select country","",'15. Pooled investment vehicles'!G123)</f>
        <v/>
      </c>
    </row>
    <row r="2049" spans="1:2">
      <c r="A2049" t="s">
        <v>3576</v>
      </c>
      <c r="B2049" s="246" t="str">
        <f>IF('15. Pooled investment vehicles'!H123="","",'15. Pooled investment vehicles'!H123)</f>
        <v/>
      </c>
    </row>
    <row r="2050" spans="1:2">
      <c r="A2050" t="s">
        <v>3577</v>
      </c>
      <c r="B2050" s="246" t="str">
        <f>IF('15. Pooled investment vehicles'!I123="Please select","",'15. Pooled investment vehicles'!I123)</f>
        <v/>
      </c>
    </row>
    <row r="2051" spans="1:2">
      <c r="A2051" t="s">
        <v>3578</v>
      </c>
      <c r="B2051" s="246" t="str">
        <f>IF('15. Pooled investment vehicles'!J123="","",'15. Pooled investment vehicles'!J123)</f>
        <v/>
      </c>
    </row>
    <row r="2052" spans="1:2">
      <c r="A2052" t="s">
        <v>3579</v>
      </c>
      <c r="B2052" s="246" t="str">
        <f>IF('15. Pooled investment vehicles'!K123="","",'15. Pooled investment vehicles'!K123)</f>
        <v/>
      </c>
    </row>
    <row r="2053" spans="1:2">
      <c r="A2053" t="s">
        <v>3580</v>
      </c>
      <c r="B2053" s="246" t="str">
        <f>IF('15. Pooled investment vehicles'!A124="","",'15. Pooled investment vehicles'!A124)</f>
        <v/>
      </c>
    </row>
    <row r="2054" spans="1:2">
      <c r="A2054" t="s">
        <v>3581</v>
      </c>
      <c r="B2054" s="246" t="str">
        <f>IF('15. Pooled investment vehicles'!B124="","",'15. Pooled investment vehicles'!B124)</f>
        <v/>
      </c>
    </row>
    <row r="2055" spans="1:2">
      <c r="A2055" t="s">
        <v>3582</v>
      </c>
      <c r="B2055" s="246" t="str">
        <f>IF('15. Pooled investment vehicles'!C124="","",'15. Pooled investment vehicles'!C124)</f>
        <v/>
      </c>
    </row>
    <row r="2056" spans="1:2">
      <c r="A2056" t="s">
        <v>3583</v>
      </c>
      <c r="B2056" s="246" t="str">
        <f>IF('15. Pooled investment vehicles'!D124="","",'15. Pooled investment vehicles'!D124)</f>
        <v/>
      </c>
    </row>
    <row r="2057" spans="1:2">
      <c r="A2057" t="s">
        <v>3584</v>
      </c>
      <c r="B2057" s="246" t="str">
        <f>IF('15. Pooled investment vehicles'!E124="Please select","",'15. Pooled investment vehicles'!E124)</f>
        <v/>
      </c>
    </row>
    <row r="2058" spans="1:2">
      <c r="A2058" t="s">
        <v>3585</v>
      </c>
      <c r="B2058" s="246" t="str">
        <f>IF('15. Pooled investment vehicles'!F124="Please select","",'15. Pooled investment vehicles'!F124)</f>
        <v/>
      </c>
    </row>
    <row r="2059" spans="1:2">
      <c r="A2059" t="s">
        <v>3586</v>
      </c>
      <c r="B2059" s="246" t="str">
        <f>IF('15. Pooled investment vehicles'!G124="Please select country","",'15. Pooled investment vehicles'!G124)</f>
        <v/>
      </c>
    </row>
    <row r="2060" spans="1:2">
      <c r="A2060" t="s">
        <v>3587</v>
      </c>
      <c r="B2060" s="246" t="str">
        <f>IF('15. Pooled investment vehicles'!H124="","",'15. Pooled investment vehicles'!H124)</f>
        <v/>
      </c>
    </row>
    <row r="2061" spans="1:2">
      <c r="A2061" t="s">
        <v>3588</v>
      </c>
      <c r="B2061" s="246" t="str">
        <f>IF('15. Pooled investment vehicles'!I124="Please select","",'15. Pooled investment vehicles'!I124)</f>
        <v/>
      </c>
    </row>
    <row r="2062" spans="1:2">
      <c r="A2062" t="s">
        <v>3589</v>
      </c>
      <c r="B2062" s="246" t="str">
        <f>IF('15. Pooled investment vehicles'!J124="","",'15. Pooled investment vehicles'!J124)</f>
        <v/>
      </c>
    </row>
    <row r="2063" spans="1:2">
      <c r="A2063" t="s">
        <v>3590</v>
      </c>
      <c r="B2063" s="246" t="str">
        <f>IF('15. Pooled investment vehicles'!K124="","",'15. Pooled investment vehicles'!K124)</f>
        <v/>
      </c>
    </row>
    <row r="2064" spans="1:2">
      <c r="A2064" t="s">
        <v>3591</v>
      </c>
      <c r="B2064" s="246" t="str">
        <f>IF('15. Pooled investment vehicles'!A125="","",'15. Pooled investment vehicles'!A125)</f>
        <v/>
      </c>
    </row>
    <row r="2065" spans="1:2">
      <c r="A2065" t="s">
        <v>3592</v>
      </c>
      <c r="B2065" s="246" t="str">
        <f>IF('15. Pooled investment vehicles'!B125="","",'15. Pooled investment vehicles'!B125)</f>
        <v/>
      </c>
    </row>
    <row r="2066" spans="1:2">
      <c r="A2066" t="s">
        <v>3593</v>
      </c>
      <c r="B2066" s="246" t="str">
        <f>IF('15. Pooled investment vehicles'!C125="","",'15. Pooled investment vehicles'!C125)</f>
        <v/>
      </c>
    </row>
    <row r="2067" spans="1:2">
      <c r="A2067" t="s">
        <v>3594</v>
      </c>
      <c r="B2067" s="246" t="str">
        <f>IF('15. Pooled investment vehicles'!D125="","",'15. Pooled investment vehicles'!D125)</f>
        <v/>
      </c>
    </row>
    <row r="2068" spans="1:2">
      <c r="A2068" t="s">
        <v>3595</v>
      </c>
      <c r="B2068" s="246" t="str">
        <f>IF('15. Pooled investment vehicles'!E125="Please select","",'15. Pooled investment vehicles'!E125)</f>
        <v/>
      </c>
    </row>
    <row r="2069" spans="1:2">
      <c r="A2069" t="s">
        <v>3596</v>
      </c>
      <c r="B2069" s="246" t="str">
        <f>IF('15. Pooled investment vehicles'!F125="Please select","",'15. Pooled investment vehicles'!F125)</f>
        <v/>
      </c>
    </row>
    <row r="2070" spans="1:2">
      <c r="A2070" t="s">
        <v>3597</v>
      </c>
      <c r="B2070" s="246" t="str">
        <f>IF('15. Pooled investment vehicles'!G125="Please select country","",'15. Pooled investment vehicles'!G125)</f>
        <v/>
      </c>
    </row>
    <row r="2071" spans="1:2">
      <c r="A2071" t="s">
        <v>3598</v>
      </c>
      <c r="B2071" s="246" t="str">
        <f>IF('15. Pooled investment vehicles'!H125="","",'15. Pooled investment vehicles'!H125)</f>
        <v/>
      </c>
    </row>
    <row r="2072" spans="1:2">
      <c r="A2072" t="s">
        <v>3599</v>
      </c>
      <c r="B2072" s="246" t="str">
        <f>IF('15. Pooled investment vehicles'!I125="Please select","",'15. Pooled investment vehicles'!I125)</f>
        <v/>
      </c>
    </row>
    <row r="2073" spans="1:2">
      <c r="A2073" t="s">
        <v>3600</v>
      </c>
      <c r="B2073" s="246" t="str">
        <f>IF('15. Pooled investment vehicles'!J125="","",'15. Pooled investment vehicles'!J125)</f>
        <v/>
      </c>
    </row>
    <row r="2074" spans="1:2">
      <c r="A2074" t="s">
        <v>3601</v>
      </c>
      <c r="B2074" s="246" t="str">
        <f>IF('15. Pooled investment vehicles'!K125="","",'15. Pooled investment vehicles'!K125)</f>
        <v/>
      </c>
    </row>
    <row r="2075" spans="1:2">
      <c r="A2075" t="s">
        <v>3602</v>
      </c>
      <c r="B2075" s="246" t="str">
        <f>IF('15. Pooled investment vehicles'!A126="","",'15. Pooled investment vehicles'!A126)</f>
        <v/>
      </c>
    </row>
    <row r="2076" spans="1:2">
      <c r="A2076" t="s">
        <v>3603</v>
      </c>
      <c r="B2076" s="246" t="str">
        <f>IF('15. Pooled investment vehicles'!B126="","",'15. Pooled investment vehicles'!B126)</f>
        <v/>
      </c>
    </row>
    <row r="2077" spans="1:2">
      <c r="A2077" t="s">
        <v>3604</v>
      </c>
      <c r="B2077" s="246" t="str">
        <f>IF('15. Pooled investment vehicles'!C126="","",'15. Pooled investment vehicles'!C126)</f>
        <v/>
      </c>
    </row>
    <row r="2078" spans="1:2">
      <c r="A2078" t="s">
        <v>3605</v>
      </c>
      <c r="B2078" s="246" t="str">
        <f>IF('15. Pooled investment vehicles'!D126="","",'15. Pooled investment vehicles'!D126)</f>
        <v/>
      </c>
    </row>
    <row r="2079" spans="1:2">
      <c r="A2079" t="s">
        <v>3606</v>
      </c>
      <c r="B2079" s="246" t="str">
        <f>IF('15. Pooled investment vehicles'!E126="Please select","",'15. Pooled investment vehicles'!E126)</f>
        <v/>
      </c>
    </row>
    <row r="2080" spans="1:2">
      <c r="A2080" t="s">
        <v>3607</v>
      </c>
      <c r="B2080" s="246" t="str">
        <f>IF('15. Pooled investment vehicles'!F126="Please select","",'15. Pooled investment vehicles'!F126)</f>
        <v/>
      </c>
    </row>
    <row r="2081" spans="1:2">
      <c r="A2081" t="s">
        <v>3608</v>
      </c>
      <c r="B2081" s="246" t="str">
        <f>IF('15. Pooled investment vehicles'!G126="Please select country","",'15. Pooled investment vehicles'!G126)</f>
        <v/>
      </c>
    </row>
    <row r="2082" spans="1:2">
      <c r="A2082" t="s">
        <v>3609</v>
      </c>
      <c r="B2082" s="246" t="str">
        <f>IF('15. Pooled investment vehicles'!H126="","",'15. Pooled investment vehicles'!H126)</f>
        <v/>
      </c>
    </row>
    <row r="2083" spans="1:2">
      <c r="A2083" t="s">
        <v>3610</v>
      </c>
      <c r="B2083" s="246" t="str">
        <f>IF('15. Pooled investment vehicles'!I126="Please select","",'15. Pooled investment vehicles'!I126)</f>
        <v/>
      </c>
    </row>
    <row r="2084" spans="1:2">
      <c r="A2084" t="s">
        <v>3611</v>
      </c>
      <c r="B2084" s="246" t="str">
        <f>IF('15. Pooled investment vehicles'!J126="","",'15. Pooled investment vehicles'!J126)</f>
        <v/>
      </c>
    </row>
    <row r="2085" spans="1:2">
      <c r="A2085" t="s">
        <v>3612</v>
      </c>
      <c r="B2085" s="246" t="str">
        <f>IF('15. Pooled investment vehicles'!K126="","",'15. Pooled investment vehicles'!K126)</f>
        <v/>
      </c>
    </row>
    <row r="2086" spans="1:2">
      <c r="A2086" t="s">
        <v>3613</v>
      </c>
      <c r="B2086" s="246" t="str">
        <f>IF('15. Pooled investment vehicles'!A127="","",'15. Pooled investment vehicles'!A127)</f>
        <v/>
      </c>
    </row>
    <row r="2087" spans="1:2">
      <c r="A2087" t="s">
        <v>3614</v>
      </c>
      <c r="B2087" s="246" t="str">
        <f>IF('15. Pooled investment vehicles'!B127="","",'15. Pooled investment vehicles'!B127)</f>
        <v/>
      </c>
    </row>
    <row r="2088" spans="1:2">
      <c r="A2088" t="s">
        <v>3615</v>
      </c>
      <c r="B2088" s="246" t="str">
        <f>IF('15. Pooled investment vehicles'!C127="","",'15. Pooled investment vehicles'!C127)</f>
        <v/>
      </c>
    </row>
    <row r="2089" spans="1:2">
      <c r="A2089" t="s">
        <v>3616</v>
      </c>
      <c r="B2089" s="246" t="str">
        <f>IF('15. Pooled investment vehicles'!D127="","",'15. Pooled investment vehicles'!D127)</f>
        <v/>
      </c>
    </row>
    <row r="2090" spans="1:2">
      <c r="A2090" t="s">
        <v>3617</v>
      </c>
      <c r="B2090" s="246" t="str">
        <f>IF('15. Pooled investment vehicles'!E127="Please select","",'15. Pooled investment vehicles'!E127)</f>
        <v/>
      </c>
    </row>
    <row r="2091" spans="1:2">
      <c r="A2091" t="s">
        <v>3618</v>
      </c>
      <c r="B2091" s="246" t="str">
        <f>IF('15. Pooled investment vehicles'!F127="Please select","",'15. Pooled investment vehicles'!F127)</f>
        <v/>
      </c>
    </row>
    <row r="2092" spans="1:2">
      <c r="A2092" t="s">
        <v>3619</v>
      </c>
      <c r="B2092" s="246" t="str">
        <f>IF('15. Pooled investment vehicles'!G127="Please select country","",'15. Pooled investment vehicles'!G127)</f>
        <v/>
      </c>
    </row>
    <row r="2093" spans="1:2">
      <c r="A2093" t="s">
        <v>3620</v>
      </c>
      <c r="B2093" s="246" t="str">
        <f>IF('15. Pooled investment vehicles'!H127="","",'15. Pooled investment vehicles'!H127)</f>
        <v/>
      </c>
    </row>
    <row r="2094" spans="1:2">
      <c r="A2094" t="s">
        <v>3621</v>
      </c>
      <c r="B2094" s="246" t="str">
        <f>IF('15. Pooled investment vehicles'!I127="Please select","",'15. Pooled investment vehicles'!I127)</f>
        <v/>
      </c>
    </row>
    <row r="2095" spans="1:2">
      <c r="A2095" t="s">
        <v>3622</v>
      </c>
      <c r="B2095" s="246" t="str">
        <f>IF('15. Pooled investment vehicles'!J127="","",'15. Pooled investment vehicles'!J127)</f>
        <v/>
      </c>
    </row>
    <row r="2096" spans="1:2">
      <c r="A2096" t="s">
        <v>3623</v>
      </c>
      <c r="B2096" s="246" t="str">
        <f>IF('15. Pooled investment vehicles'!K127="","",'15. Pooled investment vehicles'!K127)</f>
        <v/>
      </c>
    </row>
    <row r="2097" spans="1:2">
      <c r="A2097" t="s">
        <v>3624</v>
      </c>
      <c r="B2097" s="246" t="str">
        <f>IF('15. Pooled investment vehicles'!A128="","",'15. Pooled investment vehicles'!A128)</f>
        <v/>
      </c>
    </row>
    <row r="2098" spans="1:2">
      <c r="A2098" t="s">
        <v>3625</v>
      </c>
      <c r="B2098" s="246" t="str">
        <f>IF('15. Pooled investment vehicles'!B128="","",'15. Pooled investment vehicles'!B128)</f>
        <v/>
      </c>
    </row>
    <row r="2099" spans="1:2">
      <c r="A2099" t="s">
        <v>3626</v>
      </c>
      <c r="B2099" s="246" t="str">
        <f>IF('15. Pooled investment vehicles'!C128="","",'15. Pooled investment vehicles'!C128)</f>
        <v/>
      </c>
    </row>
    <row r="2100" spans="1:2">
      <c r="A2100" t="s">
        <v>3627</v>
      </c>
      <c r="B2100" s="246" t="str">
        <f>IF('15. Pooled investment vehicles'!D128="","",'15. Pooled investment vehicles'!D128)</f>
        <v/>
      </c>
    </row>
    <row r="2101" spans="1:2">
      <c r="A2101" t="s">
        <v>3628</v>
      </c>
      <c r="B2101" s="246" t="str">
        <f>IF('15. Pooled investment vehicles'!E128="Please select","",'15. Pooled investment vehicles'!E128)</f>
        <v/>
      </c>
    </row>
    <row r="2102" spans="1:2">
      <c r="A2102" t="s">
        <v>3629</v>
      </c>
      <c r="B2102" s="246" t="str">
        <f>IF('15. Pooled investment vehicles'!F128="Please select","",'15. Pooled investment vehicles'!F128)</f>
        <v/>
      </c>
    </row>
    <row r="2103" spans="1:2">
      <c r="A2103" t="s">
        <v>3630</v>
      </c>
      <c r="B2103" s="246" t="str">
        <f>IF('15. Pooled investment vehicles'!G128="Please select country","",'15. Pooled investment vehicles'!G128)</f>
        <v/>
      </c>
    </row>
    <row r="2104" spans="1:2">
      <c r="A2104" t="s">
        <v>3631</v>
      </c>
      <c r="B2104" s="246" t="str">
        <f>IF('15. Pooled investment vehicles'!H128="","",'15. Pooled investment vehicles'!H128)</f>
        <v/>
      </c>
    </row>
    <row r="2105" spans="1:2">
      <c r="A2105" t="s">
        <v>3632</v>
      </c>
      <c r="B2105" s="246" t="str">
        <f>IF('15. Pooled investment vehicles'!I128="Please select","",'15. Pooled investment vehicles'!I128)</f>
        <v/>
      </c>
    </row>
    <row r="2106" spans="1:2">
      <c r="A2106" t="s">
        <v>3633</v>
      </c>
      <c r="B2106" s="246" t="str">
        <f>IF('15. Pooled investment vehicles'!J128="","",'15. Pooled investment vehicles'!J128)</f>
        <v/>
      </c>
    </row>
    <row r="2107" spans="1:2">
      <c r="A2107" t="s">
        <v>3634</v>
      </c>
      <c r="B2107" s="246" t="str">
        <f>IF('15. Pooled investment vehicles'!K128="","",'15. Pooled investment vehicles'!K128)</f>
        <v/>
      </c>
    </row>
    <row r="2108" spans="1:2">
      <c r="A2108" t="s">
        <v>3635</v>
      </c>
      <c r="B2108" s="246" t="str">
        <f>IF('15. Pooled investment vehicles'!A129="","",'15. Pooled investment vehicles'!A129)</f>
        <v/>
      </c>
    </row>
    <row r="2109" spans="1:2">
      <c r="A2109" t="s">
        <v>3636</v>
      </c>
      <c r="B2109" s="246" t="str">
        <f>IF('15. Pooled investment vehicles'!B129="","",'15. Pooled investment vehicles'!B129)</f>
        <v/>
      </c>
    </row>
    <row r="2110" spans="1:2">
      <c r="A2110" t="s">
        <v>3637</v>
      </c>
      <c r="B2110" s="246" t="str">
        <f>IF('15. Pooled investment vehicles'!C129="","",'15. Pooled investment vehicles'!C129)</f>
        <v/>
      </c>
    </row>
    <row r="2111" spans="1:2">
      <c r="A2111" t="s">
        <v>3638</v>
      </c>
      <c r="B2111" s="246" t="str">
        <f>IF('15. Pooled investment vehicles'!D129="","",'15. Pooled investment vehicles'!D129)</f>
        <v/>
      </c>
    </row>
    <row r="2112" spans="1:2">
      <c r="A2112" t="s">
        <v>3639</v>
      </c>
      <c r="B2112" s="246" t="str">
        <f>IF('15. Pooled investment vehicles'!E129="Please select","",'15. Pooled investment vehicles'!E129)</f>
        <v/>
      </c>
    </row>
    <row r="2113" spans="1:2">
      <c r="A2113" t="s">
        <v>3640</v>
      </c>
      <c r="B2113" s="246" t="str">
        <f>IF('15. Pooled investment vehicles'!F129="Please select","",'15. Pooled investment vehicles'!F129)</f>
        <v/>
      </c>
    </row>
    <row r="2114" spans="1:2">
      <c r="A2114" t="s">
        <v>3641</v>
      </c>
      <c r="B2114" s="246" t="str">
        <f>IF('15. Pooled investment vehicles'!G129="Please select country","",'15. Pooled investment vehicles'!G129)</f>
        <v/>
      </c>
    </row>
    <row r="2115" spans="1:2">
      <c r="A2115" t="s">
        <v>3642</v>
      </c>
      <c r="B2115" s="246" t="str">
        <f>IF('15. Pooled investment vehicles'!H129="","",'15. Pooled investment vehicles'!H129)</f>
        <v/>
      </c>
    </row>
    <row r="2116" spans="1:2">
      <c r="A2116" t="s">
        <v>3643</v>
      </c>
      <c r="B2116" s="246" t="str">
        <f>IF('15. Pooled investment vehicles'!I129="Please select","",'15. Pooled investment vehicles'!I129)</f>
        <v/>
      </c>
    </row>
    <row r="2117" spans="1:2">
      <c r="A2117" t="s">
        <v>3644</v>
      </c>
      <c r="B2117" s="246" t="str">
        <f>IF('15. Pooled investment vehicles'!J129="","",'15. Pooled investment vehicles'!J129)</f>
        <v/>
      </c>
    </row>
    <row r="2118" spans="1:2">
      <c r="A2118" t="s">
        <v>3645</v>
      </c>
      <c r="B2118" s="246" t="str">
        <f>IF('15. Pooled investment vehicles'!K129="","",'15. Pooled investment vehicles'!K129)</f>
        <v/>
      </c>
    </row>
    <row r="2119" spans="1:2">
      <c r="A2119" t="s">
        <v>3646</v>
      </c>
      <c r="B2119" s="246" t="str">
        <f>IF('15. Pooled investment vehicles'!A130="","",'15. Pooled investment vehicles'!A130)</f>
        <v/>
      </c>
    </row>
    <row r="2120" spans="1:2">
      <c r="A2120" t="s">
        <v>3647</v>
      </c>
      <c r="B2120" s="246" t="str">
        <f>IF('15. Pooled investment vehicles'!B130="","",'15. Pooled investment vehicles'!B130)</f>
        <v/>
      </c>
    </row>
    <row r="2121" spans="1:2">
      <c r="A2121" t="s">
        <v>3648</v>
      </c>
      <c r="B2121" s="246" t="str">
        <f>IF('15. Pooled investment vehicles'!C130="","",'15. Pooled investment vehicles'!C130)</f>
        <v/>
      </c>
    </row>
    <row r="2122" spans="1:2">
      <c r="A2122" t="s">
        <v>3649</v>
      </c>
      <c r="B2122" s="246" t="str">
        <f>IF('15. Pooled investment vehicles'!D130="","",'15. Pooled investment vehicles'!D130)</f>
        <v/>
      </c>
    </row>
    <row r="2123" spans="1:2">
      <c r="A2123" t="s">
        <v>3650</v>
      </c>
      <c r="B2123" s="246" t="str">
        <f>IF('15. Pooled investment vehicles'!E130="Please select","",'15. Pooled investment vehicles'!E130)</f>
        <v/>
      </c>
    </row>
    <row r="2124" spans="1:2">
      <c r="A2124" t="s">
        <v>3651</v>
      </c>
      <c r="B2124" s="246" t="str">
        <f>IF('15. Pooled investment vehicles'!F130="Please select","",'15. Pooled investment vehicles'!F130)</f>
        <v/>
      </c>
    </row>
    <row r="2125" spans="1:2">
      <c r="A2125" t="s">
        <v>3652</v>
      </c>
      <c r="B2125" s="246" t="str">
        <f>IF('15. Pooled investment vehicles'!G130="Please select country","",'15. Pooled investment vehicles'!G130)</f>
        <v/>
      </c>
    </row>
    <row r="2126" spans="1:2">
      <c r="A2126" t="s">
        <v>3653</v>
      </c>
      <c r="B2126" s="246" t="str">
        <f>IF('15. Pooled investment vehicles'!H130="","",'15. Pooled investment vehicles'!H130)</f>
        <v/>
      </c>
    </row>
    <row r="2127" spans="1:2">
      <c r="A2127" t="s">
        <v>3654</v>
      </c>
      <c r="B2127" s="246" t="str">
        <f>IF('15. Pooled investment vehicles'!I130="Please select","",'15. Pooled investment vehicles'!I130)</f>
        <v/>
      </c>
    </row>
    <row r="2128" spans="1:2">
      <c r="A2128" t="s">
        <v>3655</v>
      </c>
      <c r="B2128" s="246" t="str">
        <f>IF('15. Pooled investment vehicles'!J130="","",'15. Pooled investment vehicles'!J130)</f>
        <v/>
      </c>
    </row>
    <row r="2129" spans="1:2">
      <c r="A2129" t="s">
        <v>3656</v>
      </c>
      <c r="B2129" s="246" t="str">
        <f>IF('15. Pooled investment vehicles'!K130="","",'15. Pooled investment vehicles'!K130)</f>
        <v/>
      </c>
    </row>
    <row r="2130" spans="1:2">
      <c r="A2130" t="s">
        <v>3657</v>
      </c>
      <c r="B2130" s="246" t="str">
        <f>IF('15. Pooled investment vehicles'!A131="","",'15. Pooled investment vehicles'!A131)</f>
        <v/>
      </c>
    </row>
    <row r="2131" spans="1:2">
      <c r="A2131" t="s">
        <v>3658</v>
      </c>
      <c r="B2131" s="246" t="str">
        <f>IF('15. Pooled investment vehicles'!B131="","",'15. Pooled investment vehicles'!B131)</f>
        <v/>
      </c>
    </row>
    <row r="2132" spans="1:2">
      <c r="A2132" t="s">
        <v>3659</v>
      </c>
      <c r="B2132" s="246" t="str">
        <f>IF('15. Pooled investment vehicles'!C131="","",'15. Pooled investment vehicles'!C131)</f>
        <v/>
      </c>
    </row>
    <row r="2133" spans="1:2">
      <c r="A2133" t="s">
        <v>3660</v>
      </c>
      <c r="B2133" s="246" t="str">
        <f>IF('15. Pooled investment vehicles'!D131="","",'15. Pooled investment vehicles'!D131)</f>
        <v/>
      </c>
    </row>
    <row r="2134" spans="1:2">
      <c r="A2134" t="s">
        <v>3661</v>
      </c>
      <c r="B2134" s="246" t="str">
        <f>IF('15. Pooled investment vehicles'!E131="Please select","",'15. Pooled investment vehicles'!E131)</f>
        <v/>
      </c>
    </row>
    <row r="2135" spans="1:2">
      <c r="A2135" t="s">
        <v>3662</v>
      </c>
      <c r="B2135" s="246" t="str">
        <f>IF('15. Pooled investment vehicles'!F131="Please select","",'15. Pooled investment vehicles'!F131)</f>
        <v/>
      </c>
    </row>
    <row r="2136" spans="1:2">
      <c r="A2136" t="s">
        <v>3663</v>
      </c>
      <c r="B2136" s="246" t="str">
        <f>IF('15. Pooled investment vehicles'!G131="Please select country","",'15. Pooled investment vehicles'!G131)</f>
        <v/>
      </c>
    </row>
    <row r="2137" spans="1:2">
      <c r="A2137" t="s">
        <v>3664</v>
      </c>
      <c r="B2137" s="246" t="str">
        <f>IF('15. Pooled investment vehicles'!H131="","",'15. Pooled investment vehicles'!H131)</f>
        <v/>
      </c>
    </row>
    <row r="2138" spans="1:2">
      <c r="A2138" t="s">
        <v>3665</v>
      </c>
      <c r="B2138" s="246" t="str">
        <f>IF('15. Pooled investment vehicles'!I131="Please select","",'15. Pooled investment vehicles'!I131)</f>
        <v/>
      </c>
    </row>
    <row r="2139" spans="1:2">
      <c r="A2139" t="s">
        <v>3666</v>
      </c>
      <c r="B2139" s="246" t="str">
        <f>IF('15. Pooled investment vehicles'!J131="","",'15. Pooled investment vehicles'!J131)</f>
        <v/>
      </c>
    </row>
    <row r="2140" spans="1:2">
      <c r="A2140" t="s">
        <v>3667</v>
      </c>
      <c r="B2140" s="246" t="str">
        <f>IF('15. Pooled investment vehicles'!K131="","",'15. Pooled investment vehicles'!K131)</f>
        <v/>
      </c>
    </row>
    <row r="2141" spans="1:2">
      <c r="A2141" t="s">
        <v>3668</v>
      </c>
      <c r="B2141" s="246" t="str">
        <f>IF('15. Pooled investment vehicles'!A132="","",'15. Pooled investment vehicles'!A132)</f>
        <v/>
      </c>
    </row>
    <row r="2142" spans="1:2">
      <c r="A2142" t="s">
        <v>3669</v>
      </c>
      <c r="B2142" s="246" t="str">
        <f>IF('15. Pooled investment vehicles'!B132="","",'15. Pooled investment vehicles'!B132)</f>
        <v/>
      </c>
    </row>
    <row r="2143" spans="1:2">
      <c r="A2143" t="s">
        <v>3670</v>
      </c>
      <c r="B2143" s="246" t="str">
        <f>IF('15. Pooled investment vehicles'!C132="","",'15. Pooled investment vehicles'!C132)</f>
        <v/>
      </c>
    </row>
    <row r="2144" spans="1:2">
      <c r="A2144" t="s">
        <v>3671</v>
      </c>
      <c r="B2144" s="246" t="str">
        <f>IF('15. Pooled investment vehicles'!D132="","",'15. Pooled investment vehicles'!D132)</f>
        <v/>
      </c>
    </row>
    <row r="2145" spans="1:2">
      <c r="A2145" t="s">
        <v>3672</v>
      </c>
      <c r="B2145" s="246" t="str">
        <f>IF('15. Pooled investment vehicles'!E132="Please select","",'15. Pooled investment vehicles'!E132)</f>
        <v/>
      </c>
    </row>
    <row r="2146" spans="1:2">
      <c r="A2146" t="s">
        <v>3673</v>
      </c>
      <c r="B2146" s="246" t="str">
        <f>IF('15. Pooled investment vehicles'!F132="Please select","",'15. Pooled investment vehicles'!F132)</f>
        <v/>
      </c>
    </row>
    <row r="2147" spans="1:2">
      <c r="A2147" t="s">
        <v>3674</v>
      </c>
      <c r="B2147" s="246" t="str">
        <f>IF('15. Pooled investment vehicles'!G132="Please select country","",'15. Pooled investment vehicles'!G132)</f>
        <v/>
      </c>
    </row>
    <row r="2148" spans="1:2">
      <c r="A2148" t="s">
        <v>3675</v>
      </c>
      <c r="B2148" s="246" t="str">
        <f>IF('15. Pooled investment vehicles'!H132="","",'15. Pooled investment vehicles'!H132)</f>
        <v/>
      </c>
    </row>
    <row r="2149" spans="1:2">
      <c r="A2149" t="s">
        <v>3676</v>
      </c>
      <c r="B2149" s="246" t="str">
        <f>IF('15. Pooled investment vehicles'!I132="Please select","",'15. Pooled investment vehicles'!I132)</f>
        <v/>
      </c>
    </row>
    <row r="2150" spans="1:2">
      <c r="A2150" t="s">
        <v>3677</v>
      </c>
      <c r="B2150" s="246" t="str">
        <f>IF('15. Pooled investment vehicles'!J132="","",'15. Pooled investment vehicles'!J132)</f>
        <v/>
      </c>
    </row>
    <row r="2151" spans="1:2">
      <c r="A2151" t="s">
        <v>3678</v>
      </c>
      <c r="B2151" s="246" t="str">
        <f>IF('15. Pooled investment vehicles'!K132="","",'15. Pooled investment vehicles'!K132)</f>
        <v/>
      </c>
    </row>
    <row r="2152" spans="1:2">
      <c r="A2152" t="s">
        <v>3679</v>
      </c>
      <c r="B2152" s="246" t="str">
        <f>IF('15. Pooled investment vehicles'!A133="","",'15. Pooled investment vehicles'!A133)</f>
        <v/>
      </c>
    </row>
    <row r="2153" spans="1:2">
      <c r="A2153" t="s">
        <v>3680</v>
      </c>
      <c r="B2153" s="246" t="str">
        <f>IF('15. Pooled investment vehicles'!B133="","",'15. Pooled investment vehicles'!B133)</f>
        <v/>
      </c>
    </row>
    <row r="2154" spans="1:2">
      <c r="A2154" t="s">
        <v>3681</v>
      </c>
      <c r="B2154" s="246" t="str">
        <f>IF('15. Pooled investment vehicles'!C133="","",'15. Pooled investment vehicles'!C133)</f>
        <v/>
      </c>
    </row>
    <row r="2155" spans="1:2">
      <c r="A2155" t="s">
        <v>3682</v>
      </c>
      <c r="B2155" s="246" t="str">
        <f>IF('15. Pooled investment vehicles'!D133="","",'15. Pooled investment vehicles'!D133)</f>
        <v/>
      </c>
    </row>
    <row r="2156" spans="1:2">
      <c r="A2156" t="s">
        <v>3683</v>
      </c>
      <c r="B2156" s="246" t="str">
        <f>IF('15. Pooled investment vehicles'!E133="Please select","",'15. Pooled investment vehicles'!E133)</f>
        <v/>
      </c>
    </row>
    <row r="2157" spans="1:2">
      <c r="A2157" t="s">
        <v>3684</v>
      </c>
      <c r="B2157" s="246" t="str">
        <f>IF('15. Pooled investment vehicles'!F133="Please select","",'15. Pooled investment vehicles'!F133)</f>
        <v/>
      </c>
    </row>
    <row r="2158" spans="1:2">
      <c r="A2158" t="s">
        <v>3685</v>
      </c>
      <c r="B2158" s="246" t="str">
        <f>IF('15. Pooled investment vehicles'!G133="Please select country","",'15. Pooled investment vehicles'!G133)</f>
        <v/>
      </c>
    </row>
    <row r="2159" spans="1:2">
      <c r="A2159" t="s">
        <v>3686</v>
      </c>
      <c r="B2159" s="246" t="str">
        <f>IF('15. Pooled investment vehicles'!H133="","",'15. Pooled investment vehicles'!H133)</f>
        <v/>
      </c>
    </row>
    <row r="2160" spans="1:2">
      <c r="A2160" t="s">
        <v>3687</v>
      </c>
      <c r="B2160" s="246" t="str">
        <f>IF('15. Pooled investment vehicles'!I133="Please select","",'15. Pooled investment vehicles'!I133)</f>
        <v/>
      </c>
    </row>
    <row r="2161" spans="1:2">
      <c r="A2161" t="s">
        <v>3688</v>
      </c>
      <c r="B2161" s="246" t="str">
        <f>IF('15. Pooled investment vehicles'!J133="","",'15. Pooled investment vehicles'!J133)</f>
        <v/>
      </c>
    </row>
    <row r="2162" spans="1:2">
      <c r="A2162" t="s">
        <v>3689</v>
      </c>
      <c r="B2162" s="246" t="str">
        <f>IF('15. Pooled investment vehicles'!K133="","",'15. Pooled investment vehicles'!K133)</f>
        <v/>
      </c>
    </row>
    <row r="2163" spans="1:2">
      <c r="A2163" t="s">
        <v>3690</v>
      </c>
      <c r="B2163" s="246" t="str">
        <f>IF('15. Pooled investment vehicles'!A134="","",'15. Pooled investment vehicles'!A134)</f>
        <v/>
      </c>
    </row>
    <row r="2164" spans="1:2">
      <c r="A2164" t="s">
        <v>3691</v>
      </c>
      <c r="B2164" s="246" t="str">
        <f>IF('15. Pooled investment vehicles'!B134="","",'15. Pooled investment vehicles'!B134)</f>
        <v/>
      </c>
    </row>
    <row r="2165" spans="1:2">
      <c r="A2165" t="s">
        <v>3692</v>
      </c>
      <c r="B2165" s="246" t="str">
        <f>IF('15. Pooled investment vehicles'!C134="","",'15. Pooled investment vehicles'!C134)</f>
        <v/>
      </c>
    </row>
    <row r="2166" spans="1:2">
      <c r="A2166" t="s">
        <v>3693</v>
      </c>
      <c r="B2166" s="246" t="str">
        <f>IF('15. Pooled investment vehicles'!D134="","",'15. Pooled investment vehicles'!D134)</f>
        <v/>
      </c>
    </row>
    <row r="2167" spans="1:2">
      <c r="A2167" t="s">
        <v>3694</v>
      </c>
      <c r="B2167" s="246" t="str">
        <f>IF('15. Pooled investment vehicles'!E134="Please select","",'15. Pooled investment vehicles'!E134)</f>
        <v/>
      </c>
    </row>
    <row r="2168" spans="1:2">
      <c r="A2168" t="s">
        <v>3695</v>
      </c>
      <c r="B2168" s="246" t="str">
        <f>IF('15. Pooled investment vehicles'!F134="Please select","",'15. Pooled investment vehicles'!F134)</f>
        <v/>
      </c>
    </row>
    <row r="2169" spans="1:2">
      <c r="A2169" t="s">
        <v>3696</v>
      </c>
      <c r="B2169" s="246" t="str">
        <f>IF('15. Pooled investment vehicles'!G134="Please select country","",'15. Pooled investment vehicles'!G134)</f>
        <v/>
      </c>
    </row>
    <row r="2170" spans="1:2">
      <c r="A2170" t="s">
        <v>3697</v>
      </c>
      <c r="B2170" s="246" t="str">
        <f>IF('15. Pooled investment vehicles'!H134="","",'15. Pooled investment vehicles'!H134)</f>
        <v/>
      </c>
    </row>
    <row r="2171" spans="1:2">
      <c r="A2171" t="s">
        <v>3698</v>
      </c>
      <c r="B2171" s="246" t="str">
        <f>IF('15. Pooled investment vehicles'!I134="Please select","",'15. Pooled investment vehicles'!I134)</f>
        <v/>
      </c>
    </row>
    <row r="2172" spans="1:2">
      <c r="A2172" t="s">
        <v>3699</v>
      </c>
      <c r="B2172" s="246" t="str">
        <f>IF('15. Pooled investment vehicles'!J134="","",'15. Pooled investment vehicles'!J134)</f>
        <v/>
      </c>
    </row>
    <row r="2173" spans="1:2">
      <c r="A2173" t="s">
        <v>3700</v>
      </c>
      <c r="B2173" s="246" t="str">
        <f>IF('15. Pooled investment vehicles'!K134="","",'15. Pooled investment vehicles'!K134)</f>
        <v/>
      </c>
    </row>
    <row r="2174" spans="1:2">
      <c r="A2174" t="s">
        <v>3701</v>
      </c>
      <c r="B2174" s="246" t="str">
        <f>IF('15. Pooled investment vehicles'!A135="","",'15. Pooled investment vehicles'!A135)</f>
        <v/>
      </c>
    </row>
    <row r="2175" spans="1:2">
      <c r="A2175" t="s">
        <v>3702</v>
      </c>
      <c r="B2175" s="246" t="str">
        <f>IF('15. Pooled investment vehicles'!B135="","",'15. Pooled investment vehicles'!B135)</f>
        <v/>
      </c>
    </row>
    <row r="2176" spans="1:2">
      <c r="A2176" t="s">
        <v>3703</v>
      </c>
      <c r="B2176" s="246" t="str">
        <f>IF('15. Pooled investment vehicles'!C135="","",'15. Pooled investment vehicles'!C135)</f>
        <v/>
      </c>
    </row>
    <row r="2177" spans="1:2">
      <c r="A2177" t="s">
        <v>3704</v>
      </c>
      <c r="B2177" s="246" t="str">
        <f>IF('15. Pooled investment vehicles'!D135="","",'15. Pooled investment vehicles'!D135)</f>
        <v/>
      </c>
    </row>
    <row r="2178" spans="1:2">
      <c r="A2178" t="s">
        <v>3705</v>
      </c>
      <c r="B2178" s="246" t="str">
        <f>IF('15. Pooled investment vehicles'!E135="Please select","",'15. Pooled investment vehicles'!E135)</f>
        <v/>
      </c>
    </row>
    <row r="2179" spans="1:2">
      <c r="A2179" t="s">
        <v>3706</v>
      </c>
      <c r="B2179" s="246" t="str">
        <f>IF('15. Pooled investment vehicles'!F135="Please select","",'15. Pooled investment vehicles'!F135)</f>
        <v/>
      </c>
    </row>
    <row r="2180" spans="1:2">
      <c r="A2180" t="s">
        <v>3707</v>
      </c>
      <c r="B2180" s="246" t="str">
        <f>IF('15. Pooled investment vehicles'!G135="Please select country","",'15. Pooled investment vehicles'!G135)</f>
        <v/>
      </c>
    </row>
    <row r="2181" spans="1:2">
      <c r="A2181" t="s">
        <v>3708</v>
      </c>
      <c r="B2181" s="246" t="str">
        <f>IF('15. Pooled investment vehicles'!H135="","",'15. Pooled investment vehicles'!H135)</f>
        <v/>
      </c>
    </row>
    <row r="2182" spans="1:2">
      <c r="A2182" t="s">
        <v>3709</v>
      </c>
      <c r="B2182" s="246" t="str">
        <f>IF('15. Pooled investment vehicles'!I135="Please select","",'15. Pooled investment vehicles'!I135)</f>
        <v/>
      </c>
    </row>
    <row r="2183" spans="1:2">
      <c r="A2183" t="s">
        <v>3710</v>
      </c>
      <c r="B2183" s="246" t="str">
        <f>IF('15. Pooled investment vehicles'!J135="","",'15. Pooled investment vehicles'!J135)</f>
        <v/>
      </c>
    </row>
    <row r="2184" spans="1:2">
      <c r="A2184" t="s">
        <v>3711</v>
      </c>
      <c r="B2184" s="246" t="str">
        <f>IF('15. Pooled investment vehicles'!K135="","",'15. Pooled investment vehicles'!K135)</f>
        <v/>
      </c>
    </row>
    <row r="2185" spans="1:2">
      <c r="A2185" t="s">
        <v>3712</v>
      </c>
      <c r="B2185" s="246" t="str">
        <f>IF('15. Pooled investment vehicles'!A136="","",'15. Pooled investment vehicles'!A136)</f>
        <v/>
      </c>
    </row>
    <row r="2186" spans="1:2">
      <c r="A2186" t="s">
        <v>3713</v>
      </c>
      <c r="B2186" s="246" t="str">
        <f>IF('15. Pooled investment vehicles'!B136="","",'15. Pooled investment vehicles'!B136)</f>
        <v/>
      </c>
    </row>
    <row r="2187" spans="1:2">
      <c r="A2187" t="s">
        <v>3714</v>
      </c>
      <c r="B2187" s="246" t="str">
        <f>IF('15. Pooled investment vehicles'!C136="","",'15. Pooled investment vehicles'!C136)</f>
        <v/>
      </c>
    </row>
    <row r="2188" spans="1:2">
      <c r="A2188" t="s">
        <v>3715</v>
      </c>
      <c r="B2188" s="246" t="str">
        <f>IF('15. Pooled investment vehicles'!D136="","",'15. Pooled investment vehicles'!D136)</f>
        <v/>
      </c>
    </row>
    <row r="2189" spans="1:2">
      <c r="A2189" t="s">
        <v>3716</v>
      </c>
      <c r="B2189" s="246" t="str">
        <f>IF('15. Pooled investment vehicles'!E136="Please select","",'15. Pooled investment vehicles'!E136)</f>
        <v/>
      </c>
    </row>
    <row r="2190" spans="1:2">
      <c r="A2190" t="s">
        <v>3717</v>
      </c>
      <c r="B2190" s="246" t="str">
        <f>IF('15. Pooled investment vehicles'!F136="Please select","",'15. Pooled investment vehicles'!F136)</f>
        <v/>
      </c>
    </row>
    <row r="2191" spans="1:2">
      <c r="A2191" t="s">
        <v>3718</v>
      </c>
      <c r="B2191" s="246" t="str">
        <f>IF('15. Pooled investment vehicles'!G136="Please select country","",'15. Pooled investment vehicles'!G136)</f>
        <v/>
      </c>
    </row>
    <row r="2192" spans="1:2">
      <c r="A2192" t="s">
        <v>3719</v>
      </c>
      <c r="B2192" s="246" t="str">
        <f>IF('15. Pooled investment vehicles'!H136="","",'15. Pooled investment vehicles'!H136)</f>
        <v/>
      </c>
    </row>
    <row r="2193" spans="1:2">
      <c r="A2193" t="s">
        <v>3720</v>
      </c>
      <c r="B2193" s="246" t="str">
        <f>IF('15. Pooled investment vehicles'!I136="Please select","",'15. Pooled investment vehicles'!I136)</f>
        <v/>
      </c>
    </row>
    <row r="2194" spans="1:2">
      <c r="A2194" t="s">
        <v>3721</v>
      </c>
      <c r="B2194" s="246" t="str">
        <f>IF('15. Pooled investment vehicles'!J136="","",'15. Pooled investment vehicles'!J136)</f>
        <v/>
      </c>
    </row>
    <row r="2195" spans="1:2">
      <c r="A2195" t="s">
        <v>3722</v>
      </c>
      <c r="B2195" s="246" t="str">
        <f>IF('15. Pooled investment vehicles'!K136="","",'15. Pooled investment vehicles'!K136)</f>
        <v/>
      </c>
    </row>
    <row r="2196" spans="1:2">
      <c r="A2196" t="s">
        <v>3723</v>
      </c>
      <c r="B2196" s="246" t="str">
        <f>IF('15. Pooled investment vehicles'!A137="","",'15. Pooled investment vehicles'!A137)</f>
        <v/>
      </c>
    </row>
    <row r="2197" spans="1:2">
      <c r="A2197" t="s">
        <v>3724</v>
      </c>
      <c r="B2197" s="246" t="str">
        <f>IF('15. Pooled investment vehicles'!B137="","",'15. Pooled investment vehicles'!B137)</f>
        <v/>
      </c>
    </row>
    <row r="2198" spans="1:2">
      <c r="A2198" t="s">
        <v>3725</v>
      </c>
      <c r="B2198" s="246" t="str">
        <f>IF('15. Pooled investment vehicles'!C137="","",'15. Pooled investment vehicles'!C137)</f>
        <v/>
      </c>
    </row>
    <row r="2199" spans="1:2">
      <c r="A2199" t="s">
        <v>3726</v>
      </c>
      <c r="B2199" s="246" t="str">
        <f>IF('15. Pooled investment vehicles'!D137="","",'15. Pooled investment vehicles'!D137)</f>
        <v/>
      </c>
    </row>
    <row r="2200" spans="1:2">
      <c r="A2200" t="s">
        <v>3727</v>
      </c>
      <c r="B2200" s="246" t="str">
        <f>IF('15. Pooled investment vehicles'!E137="Please select","",'15. Pooled investment vehicles'!E137)</f>
        <v/>
      </c>
    </row>
    <row r="2201" spans="1:2">
      <c r="A2201" t="s">
        <v>3728</v>
      </c>
      <c r="B2201" s="246" t="str">
        <f>IF('15. Pooled investment vehicles'!F137="Please select","",'15. Pooled investment vehicles'!F137)</f>
        <v/>
      </c>
    </row>
    <row r="2202" spans="1:2">
      <c r="A2202" t="s">
        <v>3729</v>
      </c>
      <c r="B2202" s="246" t="str">
        <f>IF('15. Pooled investment vehicles'!G137="Please select country","",'15. Pooled investment vehicles'!G137)</f>
        <v/>
      </c>
    </row>
    <row r="2203" spans="1:2">
      <c r="A2203" t="s">
        <v>3730</v>
      </c>
      <c r="B2203" s="246" t="str">
        <f>IF('15. Pooled investment vehicles'!H137="","",'15. Pooled investment vehicles'!H137)</f>
        <v/>
      </c>
    </row>
    <row r="2204" spans="1:2">
      <c r="A2204" t="s">
        <v>3731</v>
      </c>
      <c r="B2204" s="246" t="str">
        <f>IF('15. Pooled investment vehicles'!I137="Please select","",'15. Pooled investment vehicles'!I137)</f>
        <v/>
      </c>
    </row>
    <row r="2205" spans="1:2">
      <c r="A2205" t="s">
        <v>3732</v>
      </c>
      <c r="B2205" s="246" t="str">
        <f>IF('15. Pooled investment vehicles'!J137="","",'15. Pooled investment vehicles'!J137)</f>
        <v/>
      </c>
    </row>
    <row r="2206" spans="1:2">
      <c r="A2206" t="s">
        <v>3733</v>
      </c>
      <c r="B2206" s="246" t="str">
        <f>IF('15. Pooled investment vehicles'!K137="","",'15. Pooled investment vehicles'!K137)</f>
        <v/>
      </c>
    </row>
    <row r="2207" spans="1:2">
      <c r="A2207" t="s">
        <v>3734</v>
      </c>
      <c r="B2207" s="246" t="str">
        <f>IF('15. Pooled investment vehicles'!A138="","",'15. Pooled investment vehicles'!A138)</f>
        <v/>
      </c>
    </row>
    <row r="2208" spans="1:2">
      <c r="A2208" t="s">
        <v>3735</v>
      </c>
      <c r="B2208" s="246" t="str">
        <f>IF('15. Pooled investment vehicles'!B138="","",'15. Pooled investment vehicles'!B138)</f>
        <v/>
      </c>
    </row>
    <row r="2209" spans="1:2">
      <c r="A2209" t="s">
        <v>3736</v>
      </c>
      <c r="B2209" s="246" t="str">
        <f>IF('15. Pooled investment vehicles'!C138="","",'15. Pooled investment vehicles'!C138)</f>
        <v/>
      </c>
    </row>
    <row r="2210" spans="1:2">
      <c r="A2210" t="s">
        <v>3737</v>
      </c>
      <c r="B2210" s="246" t="str">
        <f>IF('15. Pooled investment vehicles'!D138="","",'15. Pooled investment vehicles'!D138)</f>
        <v/>
      </c>
    </row>
    <row r="2211" spans="1:2">
      <c r="A2211" t="s">
        <v>3738</v>
      </c>
      <c r="B2211" s="246" t="str">
        <f>IF('15. Pooled investment vehicles'!E138="Please select","",'15. Pooled investment vehicles'!E138)</f>
        <v/>
      </c>
    </row>
    <row r="2212" spans="1:2">
      <c r="A2212" t="s">
        <v>3739</v>
      </c>
      <c r="B2212" s="246" t="str">
        <f>IF('15. Pooled investment vehicles'!F138="Please select","",'15. Pooled investment vehicles'!F138)</f>
        <v/>
      </c>
    </row>
    <row r="2213" spans="1:2">
      <c r="A2213" t="s">
        <v>3740</v>
      </c>
      <c r="B2213" s="246" t="str">
        <f>IF('15. Pooled investment vehicles'!G138="Please select country","",'15. Pooled investment vehicles'!G138)</f>
        <v/>
      </c>
    </row>
    <row r="2214" spans="1:2">
      <c r="A2214" t="s">
        <v>3741</v>
      </c>
      <c r="B2214" s="246" t="str">
        <f>IF('15. Pooled investment vehicles'!H138="","",'15. Pooled investment vehicles'!H138)</f>
        <v/>
      </c>
    </row>
    <row r="2215" spans="1:2">
      <c r="A2215" t="s">
        <v>3742</v>
      </c>
      <c r="B2215" s="246" t="str">
        <f>IF('15. Pooled investment vehicles'!I138="Please select","",'15. Pooled investment vehicles'!I138)</f>
        <v/>
      </c>
    </row>
    <row r="2216" spans="1:2">
      <c r="A2216" t="s">
        <v>3743</v>
      </c>
      <c r="B2216" s="246" t="str">
        <f>IF('15. Pooled investment vehicles'!J138="","",'15. Pooled investment vehicles'!J138)</f>
        <v/>
      </c>
    </row>
    <row r="2217" spans="1:2">
      <c r="A2217" t="s">
        <v>3744</v>
      </c>
      <c r="B2217" s="246" t="str">
        <f>IF('15. Pooled investment vehicles'!K138="","",'15. Pooled investment vehicles'!K138)</f>
        <v/>
      </c>
    </row>
    <row r="2218" spans="1:2">
      <c r="A2218" t="s">
        <v>3745</v>
      </c>
      <c r="B2218" s="246" t="str">
        <f>IF('15. Pooled investment vehicles'!A139="","",'15. Pooled investment vehicles'!A139)</f>
        <v/>
      </c>
    </row>
    <row r="2219" spans="1:2">
      <c r="A2219" t="s">
        <v>3746</v>
      </c>
      <c r="B2219" s="246" t="str">
        <f>IF('15. Pooled investment vehicles'!B139="","",'15. Pooled investment vehicles'!B139)</f>
        <v/>
      </c>
    </row>
    <row r="2220" spans="1:2">
      <c r="A2220" t="s">
        <v>3747</v>
      </c>
      <c r="B2220" s="246" t="str">
        <f>IF('15. Pooled investment vehicles'!C139="","",'15. Pooled investment vehicles'!C139)</f>
        <v/>
      </c>
    </row>
    <row r="2221" spans="1:2">
      <c r="A2221" t="s">
        <v>3748</v>
      </c>
      <c r="B2221" s="246" t="str">
        <f>IF('15. Pooled investment vehicles'!D139="","",'15. Pooled investment vehicles'!D139)</f>
        <v/>
      </c>
    </row>
    <row r="2222" spans="1:2">
      <c r="A2222" t="s">
        <v>3749</v>
      </c>
      <c r="B2222" s="246" t="str">
        <f>IF('15. Pooled investment vehicles'!E139="Please select","",'15. Pooled investment vehicles'!E139)</f>
        <v/>
      </c>
    </row>
    <row r="2223" spans="1:2">
      <c r="A2223" t="s">
        <v>3750</v>
      </c>
      <c r="B2223" s="246" t="str">
        <f>IF('15. Pooled investment vehicles'!F139="Please select","",'15. Pooled investment vehicles'!F139)</f>
        <v/>
      </c>
    </row>
    <row r="2224" spans="1:2">
      <c r="A2224" t="s">
        <v>3751</v>
      </c>
      <c r="B2224" s="246" t="str">
        <f>IF('15. Pooled investment vehicles'!G139="Please select country","",'15. Pooled investment vehicles'!G139)</f>
        <v/>
      </c>
    </row>
    <row r="2225" spans="1:2">
      <c r="A2225" t="s">
        <v>3752</v>
      </c>
      <c r="B2225" s="246" t="str">
        <f>IF('15. Pooled investment vehicles'!H139="","",'15. Pooled investment vehicles'!H139)</f>
        <v/>
      </c>
    </row>
    <row r="2226" spans="1:2">
      <c r="A2226" t="s">
        <v>3753</v>
      </c>
      <c r="B2226" s="246" t="str">
        <f>IF('15. Pooled investment vehicles'!I139="Please select","",'15. Pooled investment vehicles'!I139)</f>
        <v/>
      </c>
    </row>
    <row r="2227" spans="1:2">
      <c r="A2227" t="s">
        <v>3754</v>
      </c>
      <c r="B2227" s="246" t="str">
        <f>IF('15. Pooled investment vehicles'!J139="","",'15. Pooled investment vehicles'!J139)</f>
        <v/>
      </c>
    </row>
    <row r="2228" spans="1:2">
      <c r="A2228" t="s">
        <v>3755</v>
      </c>
      <c r="B2228" s="246" t="str">
        <f>IF('15. Pooled investment vehicles'!K139="","",'15. Pooled investment vehicles'!K139)</f>
        <v/>
      </c>
    </row>
    <row r="2229" spans="1:2">
      <c r="A2229" t="s">
        <v>3756</v>
      </c>
      <c r="B2229" s="246" t="str">
        <f>IF('15. Pooled investment vehicles'!A140="","",'15. Pooled investment vehicles'!A140)</f>
        <v/>
      </c>
    </row>
    <row r="2230" spans="1:2">
      <c r="A2230" t="s">
        <v>3757</v>
      </c>
      <c r="B2230" s="246" t="str">
        <f>IF('15. Pooled investment vehicles'!B140="","",'15. Pooled investment vehicles'!B140)</f>
        <v/>
      </c>
    </row>
    <row r="2231" spans="1:2">
      <c r="A2231" t="s">
        <v>3758</v>
      </c>
      <c r="B2231" s="246" t="str">
        <f>IF('15. Pooled investment vehicles'!C140="","",'15. Pooled investment vehicles'!C140)</f>
        <v/>
      </c>
    </row>
    <row r="2232" spans="1:2">
      <c r="A2232" t="s">
        <v>3759</v>
      </c>
      <c r="B2232" s="246" t="str">
        <f>IF('15. Pooled investment vehicles'!D140="","",'15. Pooled investment vehicles'!D140)</f>
        <v/>
      </c>
    </row>
    <row r="2233" spans="1:2">
      <c r="A2233" t="s">
        <v>3760</v>
      </c>
      <c r="B2233" s="246" t="str">
        <f>IF('15. Pooled investment vehicles'!E140="Please select","",'15. Pooled investment vehicles'!E140)</f>
        <v/>
      </c>
    </row>
    <row r="2234" spans="1:2">
      <c r="A2234" t="s">
        <v>3761</v>
      </c>
      <c r="B2234" s="246" t="str">
        <f>IF('15. Pooled investment vehicles'!F140="Please select","",'15. Pooled investment vehicles'!F140)</f>
        <v/>
      </c>
    </row>
    <row r="2235" spans="1:2">
      <c r="A2235" t="s">
        <v>3762</v>
      </c>
      <c r="B2235" s="246" t="str">
        <f>IF('15. Pooled investment vehicles'!G140="Please select country","",'15. Pooled investment vehicles'!G140)</f>
        <v/>
      </c>
    </row>
    <row r="2236" spans="1:2">
      <c r="A2236" t="s">
        <v>3763</v>
      </c>
      <c r="B2236" s="246" t="str">
        <f>IF('15. Pooled investment vehicles'!H140="","",'15. Pooled investment vehicles'!H140)</f>
        <v/>
      </c>
    </row>
    <row r="2237" spans="1:2">
      <c r="A2237" t="s">
        <v>3764</v>
      </c>
      <c r="B2237" s="246" t="str">
        <f>IF('15. Pooled investment vehicles'!I140="Please select","",'15. Pooled investment vehicles'!I140)</f>
        <v/>
      </c>
    </row>
    <row r="2238" spans="1:2">
      <c r="A2238" t="s">
        <v>3765</v>
      </c>
      <c r="B2238" s="246" t="str">
        <f>IF('15. Pooled investment vehicles'!J140="","",'15. Pooled investment vehicles'!J140)</f>
        <v/>
      </c>
    </row>
    <row r="2239" spans="1:2">
      <c r="A2239" t="s">
        <v>3766</v>
      </c>
      <c r="B2239" s="246" t="str">
        <f>IF('15. Pooled investment vehicles'!K140="","",'15. Pooled investment vehicles'!K140)</f>
        <v/>
      </c>
    </row>
    <row r="2240" spans="1:2">
      <c r="A2240" t="s">
        <v>3767</v>
      </c>
      <c r="B2240" s="246" t="str">
        <f>IF('15. Pooled investment vehicles'!A141="","",'15. Pooled investment vehicles'!A141)</f>
        <v/>
      </c>
    </row>
    <row r="2241" spans="1:2">
      <c r="A2241" t="s">
        <v>3768</v>
      </c>
      <c r="B2241" s="246" t="str">
        <f>IF('15. Pooled investment vehicles'!B141="","",'15. Pooled investment vehicles'!B141)</f>
        <v/>
      </c>
    </row>
    <row r="2242" spans="1:2">
      <c r="A2242" t="s">
        <v>3769</v>
      </c>
      <c r="B2242" s="246" t="str">
        <f>IF('15. Pooled investment vehicles'!C141="","",'15. Pooled investment vehicles'!C141)</f>
        <v/>
      </c>
    </row>
    <row r="2243" spans="1:2">
      <c r="A2243" t="s">
        <v>3770</v>
      </c>
      <c r="B2243" s="246" t="str">
        <f>IF('15. Pooled investment vehicles'!D141="","",'15. Pooled investment vehicles'!D141)</f>
        <v/>
      </c>
    </row>
    <row r="2244" spans="1:2">
      <c r="A2244" t="s">
        <v>3771</v>
      </c>
      <c r="B2244" s="246" t="str">
        <f>IF('15. Pooled investment vehicles'!E141="Please select","",'15. Pooled investment vehicles'!E141)</f>
        <v/>
      </c>
    </row>
    <row r="2245" spans="1:2">
      <c r="A2245" t="s">
        <v>3772</v>
      </c>
      <c r="B2245" s="246" t="str">
        <f>IF('15. Pooled investment vehicles'!F141="Please select","",'15. Pooled investment vehicles'!F141)</f>
        <v/>
      </c>
    </row>
    <row r="2246" spans="1:2">
      <c r="A2246" t="s">
        <v>3773</v>
      </c>
      <c r="B2246" s="246" t="str">
        <f>IF('15. Pooled investment vehicles'!G141="Please select country","",'15. Pooled investment vehicles'!G141)</f>
        <v/>
      </c>
    </row>
    <row r="2247" spans="1:2">
      <c r="A2247" t="s">
        <v>3774</v>
      </c>
      <c r="B2247" s="246" t="str">
        <f>IF('15. Pooled investment vehicles'!H141="","",'15. Pooled investment vehicles'!H141)</f>
        <v/>
      </c>
    </row>
    <row r="2248" spans="1:2">
      <c r="A2248" t="s">
        <v>3775</v>
      </c>
      <c r="B2248" s="246" t="str">
        <f>IF('15. Pooled investment vehicles'!I141="Please select","",'15. Pooled investment vehicles'!I141)</f>
        <v/>
      </c>
    </row>
    <row r="2249" spans="1:2">
      <c r="A2249" t="s">
        <v>3776</v>
      </c>
      <c r="B2249" s="246" t="str">
        <f>IF('15. Pooled investment vehicles'!J141="","",'15. Pooled investment vehicles'!J141)</f>
        <v/>
      </c>
    </row>
    <row r="2250" spans="1:2">
      <c r="A2250" t="s">
        <v>3777</v>
      </c>
      <c r="B2250" s="246" t="str">
        <f>IF('15. Pooled investment vehicles'!K141="","",'15. Pooled investment vehicles'!K141)</f>
        <v/>
      </c>
    </row>
    <row r="2251" spans="1:2">
      <c r="A2251" t="s">
        <v>3778</v>
      </c>
      <c r="B2251" s="246" t="str">
        <f>IF('15. Pooled investment vehicles'!A142="","",'15. Pooled investment vehicles'!A142)</f>
        <v/>
      </c>
    </row>
    <row r="2252" spans="1:2">
      <c r="A2252" t="s">
        <v>3779</v>
      </c>
      <c r="B2252" s="246" t="str">
        <f>IF('15. Pooled investment vehicles'!B142="","",'15. Pooled investment vehicles'!B142)</f>
        <v/>
      </c>
    </row>
    <row r="2253" spans="1:2">
      <c r="A2253" t="s">
        <v>3780</v>
      </c>
      <c r="B2253" s="246" t="str">
        <f>IF('15. Pooled investment vehicles'!C142="","",'15. Pooled investment vehicles'!C142)</f>
        <v/>
      </c>
    </row>
    <row r="2254" spans="1:2">
      <c r="A2254" t="s">
        <v>3781</v>
      </c>
      <c r="B2254" s="246" t="str">
        <f>IF('15. Pooled investment vehicles'!D142="","",'15. Pooled investment vehicles'!D142)</f>
        <v/>
      </c>
    </row>
    <row r="2255" spans="1:2">
      <c r="A2255" t="s">
        <v>3782</v>
      </c>
      <c r="B2255" s="246" t="str">
        <f>IF('15. Pooled investment vehicles'!E142="Please select","",'15. Pooled investment vehicles'!E142)</f>
        <v/>
      </c>
    </row>
    <row r="2256" spans="1:2">
      <c r="A2256" t="s">
        <v>3783</v>
      </c>
      <c r="B2256" s="246" t="str">
        <f>IF('15. Pooled investment vehicles'!F142="Please select","",'15. Pooled investment vehicles'!F142)</f>
        <v/>
      </c>
    </row>
    <row r="2257" spans="1:2">
      <c r="A2257" t="s">
        <v>3784</v>
      </c>
      <c r="B2257" s="246" t="str">
        <f>IF('15. Pooled investment vehicles'!G142="Please select country","",'15. Pooled investment vehicles'!G142)</f>
        <v/>
      </c>
    </row>
    <row r="2258" spans="1:2">
      <c r="A2258" t="s">
        <v>3785</v>
      </c>
      <c r="B2258" s="246" t="str">
        <f>IF('15. Pooled investment vehicles'!H142="","",'15. Pooled investment vehicles'!H142)</f>
        <v/>
      </c>
    </row>
    <row r="2259" spans="1:2">
      <c r="A2259" t="s">
        <v>3786</v>
      </c>
      <c r="B2259" s="246" t="str">
        <f>IF('15. Pooled investment vehicles'!I142="Please select","",'15. Pooled investment vehicles'!I142)</f>
        <v/>
      </c>
    </row>
    <row r="2260" spans="1:2">
      <c r="A2260" t="s">
        <v>3787</v>
      </c>
      <c r="B2260" s="246" t="str">
        <f>IF('15. Pooled investment vehicles'!J142="","",'15. Pooled investment vehicles'!J142)</f>
        <v/>
      </c>
    </row>
    <row r="2261" spans="1:2">
      <c r="A2261" t="s">
        <v>3788</v>
      </c>
      <c r="B2261" s="246" t="str">
        <f>IF('15. Pooled investment vehicles'!K142="","",'15. Pooled investment vehicles'!K142)</f>
        <v/>
      </c>
    </row>
    <row r="2262" spans="1:2">
      <c r="A2262" t="s">
        <v>3789</v>
      </c>
      <c r="B2262" s="246" t="str">
        <f>IF('15. Pooled investment vehicles'!A143="","",'15. Pooled investment vehicles'!A143)</f>
        <v/>
      </c>
    </row>
    <row r="2263" spans="1:2">
      <c r="A2263" t="s">
        <v>3790</v>
      </c>
      <c r="B2263" s="246" t="str">
        <f>IF('15. Pooled investment vehicles'!B143="","",'15. Pooled investment vehicles'!B143)</f>
        <v/>
      </c>
    </row>
    <row r="2264" spans="1:2">
      <c r="A2264" t="s">
        <v>3791</v>
      </c>
      <c r="B2264" s="246" t="str">
        <f>IF('15. Pooled investment vehicles'!C143="","",'15. Pooled investment vehicles'!C143)</f>
        <v/>
      </c>
    </row>
    <row r="2265" spans="1:2">
      <c r="A2265" t="s">
        <v>3792</v>
      </c>
      <c r="B2265" s="246" t="str">
        <f>IF('15. Pooled investment vehicles'!D143="","",'15. Pooled investment vehicles'!D143)</f>
        <v/>
      </c>
    </row>
    <row r="2266" spans="1:2">
      <c r="A2266" t="s">
        <v>3793</v>
      </c>
      <c r="B2266" s="246" t="str">
        <f>IF('15. Pooled investment vehicles'!E143="Please select","",'15. Pooled investment vehicles'!E143)</f>
        <v/>
      </c>
    </row>
    <row r="2267" spans="1:2">
      <c r="A2267" t="s">
        <v>3794</v>
      </c>
      <c r="B2267" s="246" t="str">
        <f>IF('15. Pooled investment vehicles'!F143="Please select","",'15. Pooled investment vehicles'!F143)</f>
        <v/>
      </c>
    </row>
    <row r="2268" spans="1:2">
      <c r="A2268" t="s">
        <v>3795</v>
      </c>
      <c r="B2268" s="246" t="str">
        <f>IF('15. Pooled investment vehicles'!G143="Please select country","",'15. Pooled investment vehicles'!G143)</f>
        <v/>
      </c>
    </row>
    <row r="2269" spans="1:2">
      <c r="A2269" t="s">
        <v>3796</v>
      </c>
      <c r="B2269" s="246" t="str">
        <f>IF('15. Pooled investment vehicles'!H143="","",'15. Pooled investment vehicles'!H143)</f>
        <v/>
      </c>
    </row>
    <row r="2270" spans="1:2">
      <c r="A2270" t="s">
        <v>3797</v>
      </c>
      <c r="B2270" s="246" t="str">
        <f>IF('15. Pooled investment vehicles'!I143="Please select","",'15. Pooled investment vehicles'!I143)</f>
        <v/>
      </c>
    </row>
    <row r="2271" spans="1:2">
      <c r="A2271" t="s">
        <v>3798</v>
      </c>
      <c r="B2271" s="246" t="str">
        <f>IF('15. Pooled investment vehicles'!J143="","",'15. Pooled investment vehicles'!J143)</f>
        <v/>
      </c>
    </row>
    <row r="2272" spans="1:2">
      <c r="A2272" t="s">
        <v>3799</v>
      </c>
      <c r="B2272" s="246" t="str">
        <f>IF('15. Pooled investment vehicles'!K143="","",'15. Pooled investment vehicles'!K143)</f>
        <v/>
      </c>
    </row>
    <row r="2273" spans="1:2">
      <c r="A2273" t="s">
        <v>3800</v>
      </c>
      <c r="B2273" s="246" t="str">
        <f>IF('15. Pooled investment vehicles'!A144="","",'15. Pooled investment vehicles'!A144)</f>
        <v/>
      </c>
    </row>
    <row r="2274" spans="1:2">
      <c r="A2274" t="s">
        <v>3801</v>
      </c>
      <c r="B2274" s="246" t="str">
        <f>IF('15. Pooled investment vehicles'!B144="","",'15. Pooled investment vehicles'!B144)</f>
        <v/>
      </c>
    </row>
    <row r="2275" spans="1:2">
      <c r="A2275" t="s">
        <v>3802</v>
      </c>
      <c r="B2275" s="246" t="str">
        <f>IF('15. Pooled investment vehicles'!C144="","",'15. Pooled investment vehicles'!C144)</f>
        <v/>
      </c>
    </row>
    <row r="2276" spans="1:2">
      <c r="A2276" t="s">
        <v>3803</v>
      </c>
      <c r="B2276" s="246" t="str">
        <f>IF('15. Pooled investment vehicles'!D144="","",'15. Pooled investment vehicles'!D144)</f>
        <v/>
      </c>
    </row>
    <row r="2277" spans="1:2">
      <c r="A2277" t="s">
        <v>3804</v>
      </c>
      <c r="B2277" s="246" t="str">
        <f>IF('15. Pooled investment vehicles'!E144="Please select","",'15. Pooled investment vehicles'!E144)</f>
        <v/>
      </c>
    </row>
    <row r="2278" spans="1:2">
      <c r="A2278" t="s">
        <v>3805</v>
      </c>
      <c r="B2278" s="246" t="str">
        <f>IF('15. Pooled investment vehicles'!F144="Please select","",'15. Pooled investment vehicles'!F144)</f>
        <v/>
      </c>
    </row>
    <row r="2279" spans="1:2">
      <c r="A2279" t="s">
        <v>3806</v>
      </c>
      <c r="B2279" s="246" t="str">
        <f>IF('15. Pooled investment vehicles'!G144="Please select country","",'15. Pooled investment vehicles'!G144)</f>
        <v/>
      </c>
    </row>
    <row r="2280" spans="1:2">
      <c r="A2280" t="s">
        <v>3807</v>
      </c>
      <c r="B2280" s="246" t="str">
        <f>IF('15. Pooled investment vehicles'!H144="","",'15. Pooled investment vehicles'!H144)</f>
        <v/>
      </c>
    </row>
    <row r="2281" spans="1:2">
      <c r="A2281" t="s">
        <v>3808</v>
      </c>
      <c r="B2281" s="246" t="str">
        <f>IF('15. Pooled investment vehicles'!I144="Please select","",'15. Pooled investment vehicles'!I144)</f>
        <v/>
      </c>
    </row>
    <row r="2282" spans="1:2">
      <c r="A2282" t="s">
        <v>3809</v>
      </c>
      <c r="B2282" s="246" t="str">
        <f>IF('15. Pooled investment vehicles'!J144="","",'15. Pooled investment vehicles'!J144)</f>
        <v/>
      </c>
    </row>
    <row r="2283" spans="1:2">
      <c r="A2283" t="s">
        <v>3810</v>
      </c>
      <c r="B2283" s="246" t="str">
        <f>IF('15. Pooled investment vehicles'!K144="","",'15. Pooled investment vehicles'!K144)</f>
        <v/>
      </c>
    </row>
    <row r="2284" spans="1:2">
      <c r="A2284" t="s">
        <v>3811</v>
      </c>
      <c r="B2284" s="246" t="str">
        <f>IF('15. Pooled investment vehicles'!A145="","",'15. Pooled investment vehicles'!A145)</f>
        <v/>
      </c>
    </row>
    <row r="2285" spans="1:2">
      <c r="A2285" t="s">
        <v>3812</v>
      </c>
      <c r="B2285" s="246" t="str">
        <f>IF('15. Pooled investment vehicles'!B145="","",'15. Pooled investment vehicles'!B145)</f>
        <v/>
      </c>
    </row>
    <row r="2286" spans="1:2">
      <c r="A2286" t="s">
        <v>3813</v>
      </c>
      <c r="B2286" s="246" t="str">
        <f>IF('15. Pooled investment vehicles'!C145="","",'15. Pooled investment vehicles'!C145)</f>
        <v/>
      </c>
    </row>
    <row r="2287" spans="1:2">
      <c r="A2287" t="s">
        <v>3814</v>
      </c>
      <c r="B2287" s="246" t="str">
        <f>IF('15. Pooled investment vehicles'!D145="","",'15. Pooled investment vehicles'!D145)</f>
        <v/>
      </c>
    </row>
    <row r="2288" spans="1:2">
      <c r="A2288" t="s">
        <v>3815</v>
      </c>
      <c r="B2288" s="246" t="str">
        <f>IF('15. Pooled investment vehicles'!E145="Please select","",'15. Pooled investment vehicles'!E145)</f>
        <v/>
      </c>
    </row>
    <row r="2289" spans="1:2">
      <c r="A2289" t="s">
        <v>3816</v>
      </c>
      <c r="B2289" s="246" t="str">
        <f>IF('15. Pooled investment vehicles'!F145="Please select","",'15. Pooled investment vehicles'!F145)</f>
        <v/>
      </c>
    </row>
    <row r="2290" spans="1:2">
      <c r="A2290" t="s">
        <v>3817</v>
      </c>
      <c r="B2290" s="246" t="str">
        <f>IF('15. Pooled investment vehicles'!G145="Please select country","",'15. Pooled investment vehicles'!G145)</f>
        <v/>
      </c>
    </row>
    <row r="2291" spans="1:2">
      <c r="A2291" t="s">
        <v>3818</v>
      </c>
      <c r="B2291" s="246" t="str">
        <f>IF('15. Pooled investment vehicles'!H145="","",'15. Pooled investment vehicles'!H145)</f>
        <v/>
      </c>
    </row>
    <row r="2292" spans="1:2">
      <c r="A2292" t="s">
        <v>3819</v>
      </c>
      <c r="B2292" s="246" t="str">
        <f>IF('15. Pooled investment vehicles'!I145="Please select","",'15. Pooled investment vehicles'!I145)</f>
        <v/>
      </c>
    </row>
    <row r="2293" spans="1:2">
      <c r="A2293" t="s">
        <v>3820</v>
      </c>
      <c r="B2293" s="246" t="str">
        <f>IF('15. Pooled investment vehicles'!J145="","",'15. Pooled investment vehicles'!J145)</f>
        <v/>
      </c>
    </row>
    <row r="2294" spans="1:2">
      <c r="A2294" t="s">
        <v>3821</v>
      </c>
      <c r="B2294" s="246" t="str">
        <f>IF('15. Pooled investment vehicles'!K145="","",'15. Pooled investment vehicles'!K145)</f>
        <v/>
      </c>
    </row>
    <row r="2295" spans="1:2">
      <c r="A2295" t="s">
        <v>3822</v>
      </c>
      <c r="B2295" s="246" t="str">
        <f>IF('15. Pooled investment vehicles'!A146="","",'15. Pooled investment vehicles'!A146)</f>
        <v/>
      </c>
    </row>
    <row r="2296" spans="1:2">
      <c r="A2296" t="s">
        <v>3823</v>
      </c>
      <c r="B2296" s="246" t="str">
        <f>IF('15. Pooled investment vehicles'!B146="","",'15. Pooled investment vehicles'!B146)</f>
        <v/>
      </c>
    </row>
    <row r="2297" spans="1:2">
      <c r="A2297" t="s">
        <v>3824</v>
      </c>
      <c r="B2297" s="246" t="str">
        <f>IF('15. Pooled investment vehicles'!C146="","",'15. Pooled investment vehicles'!C146)</f>
        <v/>
      </c>
    </row>
    <row r="2298" spans="1:2">
      <c r="A2298" t="s">
        <v>3825</v>
      </c>
      <c r="B2298" s="246" t="str">
        <f>IF('15. Pooled investment vehicles'!D146="","",'15. Pooled investment vehicles'!D146)</f>
        <v/>
      </c>
    </row>
    <row r="2299" spans="1:2">
      <c r="A2299" t="s">
        <v>3826</v>
      </c>
      <c r="B2299" s="246" t="str">
        <f>IF('15. Pooled investment vehicles'!E146="Please select","",'15. Pooled investment vehicles'!E146)</f>
        <v/>
      </c>
    </row>
    <row r="2300" spans="1:2">
      <c r="A2300" t="s">
        <v>3827</v>
      </c>
      <c r="B2300" s="246" t="str">
        <f>IF('15. Pooled investment vehicles'!F146="Please select","",'15. Pooled investment vehicles'!F146)</f>
        <v/>
      </c>
    </row>
    <row r="2301" spans="1:2">
      <c r="A2301" t="s">
        <v>3828</v>
      </c>
      <c r="B2301" s="246" t="str">
        <f>IF('15. Pooled investment vehicles'!G146="Please select country","",'15. Pooled investment vehicles'!G146)</f>
        <v/>
      </c>
    </row>
    <row r="2302" spans="1:2">
      <c r="A2302" t="s">
        <v>3829</v>
      </c>
      <c r="B2302" s="246" t="str">
        <f>IF('15. Pooled investment vehicles'!H146="","",'15. Pooled investment vehicles'!H146)</f>
        <v/>
      </c>
    </row>
    <row r="2303" spans="1:2">
      <c r="A2303" t="s">
        <v>3830</v>
      </c>
      <c r="B2303" s="246" t="str">
        <f>IF('15. Pooled investment vehicles'!I146="Please select","",'15. Pooled investment vehicles'!I146)</f>
        <v/>
      </c>
    </row>
    <row r="2304" spans="1:2">
      <c r="A2304" t="s">
        <v>3831</v>
      </c>
      <c r="B2304" s="246" t="str">
        <f>IF('15. Pooled investment vehicles'!J146="","",'15. Pooled investment vehicles'!J146)</f>
        <v/>
      </c>
    </row>
    <row r="2305" spans="1:2">
      <c r="A2305" t="s">
        <v>3832</v>
      </c>
      <c r="B2305" s="246" t="str">
        <f>IF('15. Pooled investment vehicles'!K146="","",'15. Pooled investment vehicles'!K146)</f>
        <v/>
      </c>
    </row>
    <row r="2306" spans="1:2">
      <c r="A2306" t="s">
        <v>3833</v>
      </c>
      <c r="B2306" s="246" t="str">
        <f>IF('15. Pooled investment vehicles'!A147="","",'15. Pooled investment vehicles'!A147)</f>
        <v/>
      </c>
    </row>
    <row r="2307" spans="1:2">
      <c r="A2307" t="s">
        <v>3834</v>
      </c>
      <c r="B2307" s="246" t="str">
        <f>IF('15. Pooled investment vehicles'!B147="","",'15. Pooled investment vehicles'!B147)</f>
        <v/>
      </c>
    </row>
    <row r="2308" spans="1:2">
      <c r="A2308" t="s">
        <v>3835</v>
      </c>
      <c r="B2308" s="246" t="str">
        <f>IF('15. Pooled investment vehicles'!C147="","",'15. Pooled investment vehicles'!C147)</f>
        <v/>
      </c>
    </row>
    <row r="2309" spans="1:2">
      <c r="A2309" t="s">
        <v>3836</v>
      </c>
      <c r="B2309" s="246" t="str">
        <f>IF('15. Pooled investment vehicles'!D147="","",'15. Pooled investment vehicles'!D147)</f>
        <v/>
      </c>
    </row>
    <row r="2310" spans="1:2">
      <c r="A2310" t="s">
        <v>3837</v>
      </c>
      <c r="B2310" s="246" t="str">
        <f>IF('15. Pooled investment vehicles'!E147="Please select","",'15. Pooled investment vehicles'!E147)</f>
        <v/>
      </c>
    </row>
    <row r="2311" spans="1:2">
      <c r="A2311" t="s">
        <v>3838</v>
      </c>
      <c r="B2311" s="246" t="str">
        <f>IF('15. Pooled investment vehicles'!F147="Please select","",'15. Pooled investment vehicles'!F147)</f>
        <v/>
      </c>
    </row>
    <row r="2312" spans="1:2">
      <c r="A2312" t="s">
        <v>3839</v>
      </c>
      <c r="B2312" s="246" t="str">
        <f>IF('15. Pooled investment vehicles'!G147="Please select country","",'15. Pooled investment vehicles'!G147)</f>
        <v/>
      </c>
    </row>
    <row r="2313" spans="1:2">
      <c r="A2313" t="s">
        <v>3840</v>
      </c>
      <c r="B2313" s="246" t="str">
        <f>IF('15. Pooled investment vehicles'!H147="","",'15. Pooled investment vehicles'!H147)</f>
        <v/>
      </c>
    </row>
    <row r="2314" spans="1:2">
      <c r="A2314" t="s">
        <v>3841</v>
      </c>
      <c r="B2314" s="246" t="str">
        <f>IF('15. Pooled investment vehicles'!I147="Please select","",'15. Pooled investment vehicles'!I147)</f>
        <v/>
      </c>
    </row>
    <row r="2315" spans="1:2">
      <c r="A2315" t="s">
        <v>3842</v>
      </c>
      <c r="B2315" s="246" t="str">
        <f>IF('15. Pooled investment vehicles'!J147="","",'15. Pooled investment vehicles'!J147)</f>
        <v/>
      </c>
    </row>
    <row r="2316" spans="1:2">
      <c r="A2316" t="s">
        <v>3843</v>
      </c>
      <c r="B2316" s="246" t="str">
        <f>IF('15. Pooled investment vehicles'!K147="","",'15. Pooled investment vehicles'!K147)</f>
        <v/>
      </c>
    </row>
    <row r="2317" spans="1:2">
      <c r="A2317" t="s">
        <v>3844</v>
      </c>
      <c r="B2317" s="246" t="str">
        <f>IF('15. Pooled investment vehicles'!A148="","",'15. Pooled investment vehicles'!A148)</f>
        <v/>
      </c>
    </row>
    <row r="2318" spans="1:2">
      <c r="A2318" t="s">
        <v>3845</v>
      </c>
      <c r="B2318" s="246" t="str">
        <f>IF('15. Pooled investment vehicles'!B148="","",'15. Pooled investment vehicles'!B148)</f>
        <v/>
      </c>
    </row>
    <row r="2319" spans="1:2">
      <c r="A2319" t="s">
        <v>3846</v>
      </c>
      <c r="B2319" s="246" t="str">
        <f>IF('15. Pooled investment vehicles'!C148="","",'15. Pooled investment vehicles'!C148)</f>
        <v/>
      </c>
    </row>
    <row r="2320" spans="1:2">
      <c r="A2320" t="s">
        <v>3847</v>
      </c>
      <c r="B2320" s="246" t="str">
        <f>IF('15. Pooled investment vehicles'!D148="","",'15. Pooled investment vehicles'!D148)</f>
        <v/>
      </c>
    </row>
    <row r="2321" spans="1:2">
      <c r="A2321" t="s">
        <v>3848</v>
      </c>
      <c r="B2321" s="246" t="str">
        <f>IF('15. Pooled investment vehicles'!E148="Please select","",'15. Pooled investment vehicles'!E148)</f>
        <v/>
      </c>
    </row>
    <row r="2322" spans="1:2">
      <c r="A2322" t="s">
        <v>3849</v>
      </c>
      <c r="B2322" s="246" t="str">
        <f>IF('15. Pooled investment vehicles'!F148="Please select","",'15. Pooled investment vehicles'!F148)</f>
        <v/>
      </c>
    </row>
    <row r="2323" spans="1:2">
      <c r="A2323" t="s">
        <v>3850</v>
      </c>
      <c r="B2323" s="246" t="str">
        <f>IF('15. Pooled investment vehicles'!G148="Please select country","",'15. Pooled investment vehicles'!G148)</f>
        <v/>
      </c>
    </row>
    <row r="2324" spans="1:2">
      <c r="A2324" t="s">
        <v>3851</v>
      </c>
      <c r="B2324" s="246" t="str">
        <f>IF('15. Pooled investment vehicles'!H148="","",'15. Pooled investment vehicles'!H148)</f>
        <v/>
      </c>
    </row>
    <row r="2325" spans="1:2">
      <c r="A2325" t="s">
        <v>3852</v>
      </c>
      <c r="B2325" s="246" t="str">
        <f>IF('15. Pooled investment vehicles'!I148="Please select","",'15. Pooled investment vehicles'!I148)</f>
        <v/>
      </c>
    </row>
    <row r="2326" spans="1:2">
      <c r="A2326" t="s">
        <v>3853</v>
      </c>
      <c r="B2326" s="246" t="str">
        <f>IF('15. Pooled investment vehicles'!J148="","",'15. Pooled investment vehicles'!J148)</f>
        <v/>
      </c>
    </row>
    <row r="2327" spans="1:2">
      <c r="A2327" t="s">
        <v>3854</v>
      </c>
      <c r="B2327" s="246" t="str">
        <f>IF('15. Pooled investment vehicles'!K148="","",'15. Pooled investment vehicles'!K148)</f>
        <v/>
      </c>
    </row>
    <row r="2328" spans="1:2">
      <c r="A2328" t="s">
        <v>3855</v>
      </c>
      <c r="B2328" s="246" t="str">
        <f>IF('15. Pooled investment vehicles'!A149="","",'15. Pooled investment vehicles'!A149)</f>
        <v/>
      </c>
    </row>
    <row r="2329" spans="1:2">
      <c r="A2329" t="s">
        <v>3856</v>
      </c>
      <c r="B2329" s="246" t="str">
        <f>IF('15. Pooled investment vehicles'!B149="","",'15. Pooled investment vehicles'!B149)</f>
        <v/>
      </c>
    </row>
    <row r="2330" spans="1:2">
      <c r="A2330" t="s">
        <v>3857</v>
      </c>
      <c r="B2330" s="246" t="str">
        <f>IF('15. Pooled investment vehicles'!C149="","",'15. Pooled investment vehicles'!C149)</f>
        <v/>
      </c>
    </row>
    <row r="2331" spans="1:2">
      <c r="A2331" t="s">
        <v>3858</v>
      </c>
      <c r="B2331" s="246" t="str">
        <f>IF('15. Pooled investment vehicles'!D149="","",'15. Pooled investment vehicles'!D149)</f>
        <v/>
      </c>
    </row>
    <row r="2332" spans="1:2">
      <c r="A2332" t="s">
        <v>3859</v>
      </c>
      <c r="B2332" s="246" t="str">
        <f>IF('15. Pooled investment vehicles'!E149="Please select","",'15. Pooled investment vehicles'!E149)</f>
        <v/>
      </c>
    </row>
    <row r="2333" spans="1:2">
      <c r="A2333" t="s">
        <v>3860</v>
      </c>
      <c r="B2333" s="246" t="str">
        <f>IF('15. Pooled investment vehicles'!F149="Please select","",'15. Pooled investment vehicles'!F149)</f>
        <v/>
      </c>
    </row>
    <row r="2334" spans="1:2">
      <c r="A2334" t="s">
        <v>3861</v>
      </c>
      <c r="B2334" s="246" t="str">
        <f>IF('15. Pooled investment vehicles'!G149="Please select country","",'15. Pooled investment vehicles'!G149)</f>
        <v/>
      </c>
    </row>
    <row r="2335" spans="1:2">
      <c r="A2335" t="s">
        <v>3862</v>
      </c>
      <c r="B2335" s="246" t="str">
        <f>IF('15. Pooled investment vehicles'!H149="","",'15. Pooled investment vehicles'!H149)</f>
        <v/>
      </c>
    </row>
    <row r="2336" spans="1:2">
      <c r="A2336" t="s">
        <v>3863</v>
      </c>
      <c r="B2336" s="246" t="str">
        <f>IF('15. Pooled investment vehicles'!I149="Please select","",'15. Pooled investment vehicles'!I149)</f>
        <v/>
      </c>
    </row>
    <row r="2337" spans="1:2">
      <c r="A2337" t="s">
        <v>3864</v>
      </c>
      <c r="B2337" s="246" t="str">
        <f>IF('15. Pooled investment vehicles'!J149="","",'15. Pooled investment vehicles'!J149)</f>
        <v/>
      </c>
    </row>
    <row r="2338" spans="1:2">
      <c r="A2338" t="s">
        <v>3865</v>
      </c>
      <c r="B2338" s="246" t="str">
        <f>IF('15. Pooled investment vehicles'!K149="","",'15. Pooled investment vehicles'!K149)</f>
        <v/>
      </c>
    </row>
    <row r="2339" spans="1:2">
      <c r="A2339" t="s">
        <v>3866</v>
      </c>
      <c r="B2339" s="246" t="str">
        <f>IF('15. Pooled investment vehicles'!A150="","",'15. Pooled investment vehicles'!A150)</f>
        <v/>
      </c>
    </row>
    <row r="2340" spans="1:2">
      <c r="A2340" t="s">
        <v>3867</v>
      </c>
      <c r="B2340" s="246" t="str">
        <f>IF('15. Pooled investment vehicles'!B150="","",'15. Pooled investment vehicles'!B150)</f>
        <v/>
      </c>
    </row>
    <row r="2341" spans="1:2">
      <c r="A2341" t="s">
        <v>3868</v>
      </c>
      <c r="B2341" s="246" t="str">
        <f>IF('15. Pooled investment vehicles'!C150="","",'15. Pooled investment vehicles'!C150)</f>
        <v/>
      </c>
    </row>
    <row r="2342" spans="1:2">
      <c r="A2342" t="s">
        <v>3869</v>
      </c>
      <c r="B2342" s="246" t="str">
        <f>IF('15. Pooled investment vehicles'!D150="","",'15. Pooled investment vehicles'!D150)</f>
        <v/>
      </c>
    </row>
    <row r="2343" spans="1:2">
      <c r="A2343" t="s">
        <v>3870</v>
      </c>
      <c r="B2343" s="246" t="str">
        <f>IF('15. Pooled investment vehicles'!E150="Please select","",'15. Pooled investment vehicles'!E150)</f>
        <v/>
      </c>
    </row>
    <row r="2344" spans="1:2">
      <c r="A2344" t="s">
        <v>3871</v>
      </c>
      <c r="B2344" s="246" t="str">
        <f>IF('15. Pooled investment vehicles'!F150="Please select","",'15. Pooled investment vehicles'!F150)</f>
        <v/>
      </c>
    </row>
    <row r="2345" spans="1:2">
      <c r="A2345" t="s">
        <v>3872</v>
      </c>
      <c r="B2345" s="246" t="str">
        <f>IF('15. Pooled investment vehicles'!G150="Please select country","",'15. Pooled investment vehicles'!G150)</f>
        <v/>
      </c>
    </row>
    <row r="2346" spans="1:2">
      <c r="A2346" t="s">
        <v>3873</v>
      </c>
      <c r="B2346" s="246" t="str">
        <f>IF('15. Pooled investment vehicles'!H150="","",'15. Pooled investment vehicles'!H150)</f>
        <v/>
      </c>
    </row>
    <row r="2347" spans="1:2">
      <c r="A2347" t="s">
        <v>3874</v>
      </c>
      <c r="B2347" s="246" t="str">
        <f>IF('15. Pooled investment vehicles'!I150="Please select","",'15. Pooled investment vehicles'!I150)</f>
        <v/>
      </c>
    </row>
    <row r="2348" spans="1:2">
      <c r="A2348" t="s">
        <v>3875</v>
      </c>
      <c r="B2348" s="246" t="str">
        <f>IF('15. Pooled investment vehicles'!J150="","",'15. Pooled investment vehicles'!J150)</f>
        <v/>
      </c>
    </row>
    <row r="2349" spans="1:2">
      <c r="A2349" t="s">
        <v>3876</v>
      </c>
      <c r="B2349" s="246" t="str">
        <f>IF('15. Pooled investment vehicles'!K150="","",'15. Pooled investment vehicles'!K150)</f>
        <v/>
      </c>
    </row>
    <row r="2350" spans="1:2">
      <c r="A2350" t="s">
        <v>3877</v>
      </c>
      <c r="B2350" s="246" t="str">
        <f>IF('15. Pooled investment vehicles'!A151="","",'15. Pooled investment vehicles'!A151)</f>
        <v/>
      </c>
    </row>
    <row r="2351" spans="1:2">
      <c r="A2351" t="s">
        <v>3878</v>
      </c>
      <c r="B2351" s="246" t="str">
        <f>IF('15. Pooled investment vehicles'!B151="","",'15. Pooled investment vehicles'!B151)</f>
        <v/>
      </c>
    </row>
    <row r="2352" spans="1:2">
      <c r="A2352" t="s">
        <v>3879</v>
      </c>
      <c r="B2352" s="246" t="str">
        <f>IF('15. Pooled investment vehicles'!C151="","",'15. Pooled investment vehicles'!C151)</f>
        <v/>
      </c>
    </row>
    <row r="2353" spans="1:2">
      <c r="A2353" t="s">
        <v>3880</v>
      </c>
      <c r="B2353" s="246" t="str">
        <f>IF('15. Pooled investment vehicles'!D151="","",'15. Pooled investment vehicles'!D151)</f>
        <v/>
      </c>
    </row>
    <row r="2354" spans="1:2">
      <c r="A2354" t="s">
        <v>3881</v>
      </c>
      <c r="B2354" s="246" t="str">
        <f>IF('15. Pooled investment vehicles'!E151="Please select","",'15. Pooled investment vehicles'!E151)</f>
        <v/>
      </c>
    </row>
    <row r="2355" spans="1:2">
      <c r="A2355" t="s">
        <v>3882</v>
      </c>
      <c r="B2355" s="246" t="str">
        <f>IF('15. Pooled investment vehicles'!F151="Please select","",'15. Pooled investment vehicles'!F151)</f>
        <v/>
      </c>
    </row>
    <row r="2356" spans="1:2">
      <c r="A2356" t="s">
        <v>3883</v>
      </c>
      <c r="B2356" s="246" t="str">
        <f>IF('15. Pooled investment vehicles'!G151="Please select country","",'15. Pooled investment vehicles'!G151)</f>
        <v/>
      </c>
    </row>
    <row r="2357" spans="1:2">
      <c r="A2357" t="s">
        <v>3884</v>
      </c>
      <c r="B2357" s="246" t="str">
        <f>IF('15. Pooled investment vehicles'!H151="","",'15. Pooled investment vehicles'!H151)</f>
        <v/>
      </c>
    </row>
    <row r="2358" spans="1:2">
      <c r="A2358" t="s">
        <v>3885</v>
      </c>
      <c r="B2358" s="246" t="str">
        <f>IF('15. Pooled investment vehicles'!I151="Please select","",'15. Pooled investment vehicles'!I151)</f>
        <v/>
      </c>
    </row>
    <row r="2359" spans="1:2">
      <c r="A2359" t="s">
        <v>3886</v>
      </c>
      <c r="B2359" s="246" t="str">
        <f>IF('15. Pooled investment vehicles'!J151="","",'15. Pooled investment vehicles'!J151)</f>
        <v/>
      </c>
    </row>
    <row r="2360" spans="1:2">
      <c r="A2360" t="s">
        <v>3887</v>
      </c>
      <c r="B2360" s="246" t="str">
        <f>IF('15. Pooled investment vehicles'!K151="","",'15. Pooled investment vehicles'!K151)</f>
        <v/>
      </c>
    </row>
    <row r="2361" spans="1:2">
      <c r="A2361" t="s">
        <v>3888</v>
      </c>
      <c r="B2361" s="246" t="str">
        <f>IF('15. Pooled investment vehicles'!A152="","",'15. Pooled investment vehicles'!A152)</f>
        <v/>
      </c>
    </row>
    <row r="2362" spans="1:2">
      <c r="A2362" t="s">
        <v>3889</v>
      </c>
      <c r="B2362" s="246" t="str">
        <f>IF('15. Pooled investment vehicles'!B152="","",'15. Pooled investment vehicles'!B152)</f>
        <v/>
      </c>
    </row>
    <row r="2363" spans="1:2">
      <c r="A2363" t="s">
        <v>3890</v>
      </c>
      <c r="B2363" s="246" t="str">
        <f>IF('15. Pooled investment vehicles'!C152="","",'15. Pooled investment vehicles'!C152)</f>
        <v/>
      </c>
    </row>
    <row r="2364" spans="1:2">
      <c r="A2364" t="s">
        <v>3891</v>
      </c>
      <c r="B2364" s="246" t="str">
        <f>IF('15. Pooled investment vehicles'!D152="","",'15. Pooled investment vehicles'!D152)</f>
        <v/>
      </c>
    </row>
    <row r="2365" spans="1:2">
      <c r="A2365" t="s">
        <v>3892</v>
      </c>
      <c r="B2365" s="246" t="str">
        <f>IF('15. Pooled investment vehicles'!E152="Please select","",'15. Pooled investment vehicles'!E152)</f>
        <v/>
      </c>
    </row>
    <row r="2366" spans="1:2">
      <c r="A2366" t="s">
        <v>3893</v>
      </c>
      <c r="B2366" s="246" t="str">
        <f>IF('15. Pooled investment vehicles'!F152="Please select","",'15. Pooled investment vehicles'!F152)</f>
        <v/>
      </c>
    </row>
    <row r="2367" spans="1:2">
      <c r="A2367" t="s">
        <v>3894</v>
      </c>
      <c r="B2367" s="246" t="str">
        <f>IF('15. Pooled investment vehicles'!G152="Please select country","",'15. Pooled investment vehicles'!G152)</f>
        <v/>
      </c>
    </row>
    <row r="2368" spans="1:2">
      <c r="A2368" t="s">
        <v>3895</v>
      </c>
      <c r="B2368" s="246" t="str">
        <f>IF('15. Pooled investment vehicles'!H152="","",'15. Pooled investment vehicles'!H152)</f>
        <v/>
      </c>
    </row>
    <row r="2369" spans="1:2">
      <c r="A2369" t="s">
        <v>3896</v>
      </c>
      <c r="B2369" s="246" t="str">
        <f>IF('15. Pooled investment vehicles'!I152="Please select","",'15. Pooled investment vehicles'!I152)</f>
        <v/>
      </c>
    </row>
    <row r="2370" spans="1:2">
      <c r="A2370" t="s">
        <v>3897</v>
      </c>
      <c r="B2370" s="246" t="str">
        <f>IF('15. Pooled investment vehicles'!J152="","",'15. Pooled investment vehicles'!J152)</f>
        <v/>
      </c>
    </row>
    <row r="2371" spans="1:2">
      <c r="A2371" t="s">
        <v>3898</v>
      </c>
      <c r="B2371" s="246" t="str">
        <f>IF('15. Pooled investment vehicles'!K152="","",'15. Pooled investment vehicles'!K152)</f>
        <v/>
      </c>
    </row>
    <row r="2372" spans="1:2">
      <c r="A2372" t="s">
        <v>3899</v>
      </c>
      <c r="B2372" s="246" t="str">
        <f>IF('15. Pooled investment vehicles'!A153="","",'15. Pooled investment vehicles'!A153)</f>
        <v/>
      </c>
    </row>
    <row r="2373" spans="1:2">
      <c r="A2373" t="s">
        <v>3900</v>
      </c>
      <c r="B2373" s="246" t="str">
        <f>IF('15. Pooled investment vehicles'!B153="","",'15. Pooled investment vehicles'!B153)</f>
        <v/>
      </c>
    </row>
    <row r="2374" spans="1:2">
      <c r="A2374" t="s">
        <v>3901</v>
      </c>
      <c r="B2374" s="246" t="str">
        <f>IF('15. Pooled investment vehicles'!C153="","",'15. Pooled investment vehicles'!C153)</f>
        <v/>
      </c>
    </row>
    <row r="2375" spans="1:2">
      <c r="A2375" t="s">
        <v>3902</v>
      </c>
      <c r="B2375" s="246" t="str">
        <f>IF('15. Pooled investment vehicles'!D153="","",'15. Pooled investment vehicles'!D153)</f>
        <v/>
      </c>
    </row>
    <row r="2376" spans="1:2">
      <c r="A2376" t="s">
        <v>3903</v>
      </c>
      <c r="B2376" s="246" t="str">
        <f>IF('15. Pooled investment vehicles'!E153="Please select","",'15. Pooled investment vehicles'!E153)</f>
        <v/>
      </c>
    </row>
    <row r="2377" spans="1:2">
      <c r="A2377" t="s">
        <v>3904</v>
      </c>
      <c r="B2377" s="246" t="str">
        <f>IF('15. Pooled investment vehicles'!F153="Please select","",'15. Pooled investment vehicles'!F153)</f>
        <v/>
      </c>
    </row>
    <row r="2378" spans="1:2">
      <c r="A2378" t="s">
        <v>3905</v>
      </c>
      <c r="B2378" s="246" t="str">
        <f>IF('15. Pooled investment vehicles'!G153="Please select country","",'15. Pooled investment vehicles'!G153)</f>
        <v/>
      </c>
    </row>
    <row r="2379" spans="1:2">
      <c r="A2379" t="s">
        <v>3906</v>
      </c>
      <c r="B2379" s="246" t="str">
        <f>IF('15. Pooled investment vehicles'!H153="","",'15. Pooled investment vehicles'!H153)</f>
        <v/>
      </c>
    </row>
    <row r="2380" spans="1:2">
      <c r="A2380" t="s">
        <v>3907</v>
      </c>
      <c r="B2380" s="246" t="str">
        <f>IF('15. Pooled investment vehicles'!I153="Please select","",'15. Pooled investment vehicles'!I153)</f>
        <v/>
      </c>
    </row>
    <row r="2381" spans="1:2">
      <c r="A2381" t="s">
        <v>3908</v>
      </c>
      <c r="B2381" s="246" t="str">
        <f>IF('15. Pooled investment vehicles'!J153="","",'15. Pooled investment vehicles'!J153)</f>
        <v/>
      </c>
    </row>
    <row r="2382" spans="1:2">
      <c r="A2382" t="s">
        <v>3909</v>
      </c>
      <c r="B2382" s="246" t="str">
        <f>IF('15. Pooled investment vehicles'!K153="","",'15. Pooled investment vehicles'!K153)</f>
        <v/>
      </c>
    </row>
    <row r="2383" spans="1:2">
      <c r="A2383" t="s">
        <v>3910</v>
      </c>
      <c r="B2383" s="246" t="str">
        <f>IF('15. Pooled investment vehicles'!A154="","",'15. Pooled investment vehicles'!A154)</f>
        <v/>
      </c>
    </row>
    <row r="2384" spans="1:2">
      <c r="A2384" t="s">
        <v>3911</v>
      </c>
      <c r="B2384" s="246" t="str">
        <f>IF('15. Pooled investment vehicles'!B154="","",'15. Pooled investment vehicles'!B154)</f>
        <v/>
      </c>
    </row>
    <row r="2385" spans="1:2">
      <c r="A2385" t="s">
        <v>3912</v>
      </c>
      <c r="B2385" s="246" t="str">
        <f>IF('15. Pooled investment vehicles'!C154="","",'15. Pooled investment vehicles'!C154)</f>
        <v/>
      </c>
    </row>
    <row r="2386" spans="1:2">
      <c r="A2386" t="s">
        <v>3913</v>
      </c>
      <c r="B2386" s="246" t="str">
        <f>IF('15. Pooled investment vehicles'!D154="","",'15. Pooled investment vehicles'!D154)</f>
        <v/>
      </c>
    </row>
    <row r="2387" spans="1:2">
      <c r="A2387" t="s">
        <v>3914</v>
      </c>
      <c r="B2387" s="246" t="str">
        <f>IF('15. Pooled investment vehicles'!E154="Please select","",'15. Pooled investment vehicles'!E154)</f>
        <v/>
      </c>
    </row>
    <row r="2388" spans="1:2">
      <c r="A2388" t="s">
        <v>3915</v>
      </c>
      <c r="B2388" s="246" t="str">
        <f>IF('15. Pooled investment vehicles'!F154="Please select","",'15. Pooled investment vehicles'!F154)</f>
        <v/>
      </c>
    </row>
    <row r="2389" spans="1:2">
      <c r="A2389" t="s">
        <v>3916</v>
      </c>
      <c r="B2389" s="246" t="str">
        <f>IF('15. Pooled investment vehicles'!G154="Please select country","",'15. Pooled investment vehicles'!G154)</f>
        <v/>
      </c>
    </row>
    <row r="2390" spans="1:2">
      <c r="A2390" t="s">
        <v>3917</v>
      </c>
      <c r="B2390" s="246" t="str">
        <f>IF('15. Pooled investment vehicles'!H154="","",'15. Pooled investment vehicles'!H154)</f>
        <v/>
      </c>
    </row>
    <row r="2391" spans="1:2">
      <c r="A2391" t="s">
        <v>3918</v>
      </c>
      <c r="B2391" s="246" t="str">
        <f>IF('15. Pooled investment vehicles'!I154="Please select","",'15. Pooled investment vehicles'!I154)</f>
        <v/>
      </c>
    </row>
    <row r="2392" spans="1:2">
      <c r="A2392" t="s">
        <v>3919</v>
      </c>
      <c r="B2392" s="246" t="str">
        <f>IF('15. Pooled investment vehicles'!J154="","",'15. Pooled investment vehicles'!J154)</f>
        <v/>
      </c>
    </row>
    <row r="2393" spans="1:2">
      <c r="A2393" t="s">
        <v>3920</v>
      </c>
      <c r="B2393" s="246" t="str">
        <f>IF('15. Pooled investment vehicles'!K154="","",'15. Pooled investment vehicles'!K154)</f>
        <v/>
      </c>
    </row>
    <row r="2394" spans="1:2">
      <c r="A2394" t="s">
        <v>3921</v>
      </c>
      <c r="B2394" s="246" t="str">
        <f>IF('15. Pooled investment vehicles'!A155="","",'15. Pooled investment vehicles'!A155)</f>
        <v/>
      </c>
    </row>
    <row r="2395" spans="1:2">
      <c r="A2395" t="s">
        <v>3922</v>
      </c>
      <c r="B2395" s="246" t="str">
        <f>IF('15. Pooled investment vehicles'!B155="","",'15. Pooled investment vehicles'!B155)</f>
        <v/>
      </c>
    </row>
    <row r="2396" spans="1:2">
      <c r="A2396" t="s">
        <v>3923</v>
      </c>
      <c r="B2396" s="246" t="str">
        <f>IF('15. Pooled investment vehicles'!C155="","",'15. Pooled investment vehicles'!C155)</f>
        <v/>
      </c>
    </row>
    <row r="2397" spans="1:2">
      <c r="A2397" t="s">
        <v>3924</v>
      </c>
      <c r="B2397" s="246" t="str">
        <f>IF('15. Pooled investment vehicles'!D155="","",'15. Pooled investment vehicles'!D155)</f>
        <v/>
      </c>
    </row>
    <row r="2398" spans="1:2">
      <c r="A2398" t="s">
        <v>3925</v>
      </c>
      <c r="B2398" s="246" t="str">
        <f>IF('15. Pooled investment vehicles'!E155="Please select","",'15. Pooled investment vehicles'!E155)</f>
        <v/>
      </c>
    </row>
    <row r="2399" spans="1:2">
      <c r="A2399" t="s">
        <v>3926</v>
      </c>
      <c r="B2399" s="246" t="str">
        <f>IF('15. Pooled investment vehicles'!F155="Please select","",'15. Pooled investment vehicles'!F155)</f>
        <v/>
      </c>
    </row>
    <row r="2400" spans="1:2">
      <c r="A2400" t="s">
        <v>3927</v>
      </c>
      <c r="B2400" s="246" t="str">
        <f>IF('15. Pooled investment vehicles'!G155="Please select country","",'15. Pooled investment vehicles'!G155)</f>
        <v/>
      </c>
    </row>
    <row r="2401" spans="1:2">
      <c r="A2401" t="s">
        <v>3928</v>
      </c>
      <c r="B2401" s="246" t="str">
        <f>IF('15. Pooled investment vehicles'!H155="","",'15. Pooled investment vehicles'!H155)</f>
        <v/>
      </c>
    </row>
    <row r="2402" spans="1:2">
      <c r="A2402" t="s">
        <v>3929</v>
      </c>
      <c r="B2402" s="246" t="str">
        <f>IF('15. Pooled investment vehicles'!I155="Please select","",'15. Pooled investment vehicles'!I155)</f>
        <v/>
      </c>
    </row>
    <row r="2403" spans="1:2">
      <c r="A2403" t="s">
        <v>3930</v>
      </c>
      <c r="B2403" s="246" t="str">
        <f>IF('15. Pooled investment vehicles'!J155="","",'15. Pooled investment vehicles'!J155)</f>
        <v/>
      </c>
    </row>
    <row r="2404" spans="1:2">
      <c r="A2404" t="s">
        <v>3931</v>
      </c>
      <c r="B2404" s="246" t="str">
        <f>IF('15. Pooled investment vehicles'!K155="","",'15. Pooled investment vehicles'!K155)</f>
        <v/>
      </c>
    </row>
    <row r="2405" spans="1:2">
      <c r="A2405" t="s">
        <v>3932</v>
      </c>
      <c r="B2405" s="246" t="str">
        <f>IF('15. Pooled investment vehicles'!A156="","",'15. Pooled investment vehicles'!A156)</f>
        <v/>
      </c>
    </row>
    <row r="2406" spans="1:2">
      <c r="A2406" t="s">
        <v>3933</v>
      </c>
      <c r="B2406" s="246" t="str">
        <f>IF('15. Pooled investment vehicles'!B156="","",'15. Pooled investment vehicles'!B156)</f>
        <v/>
      </c>
    </row>
    <row r="2407" spans="1:2">
      <c r="A2407" t="s">
        <v>3934</v>
      </c>
      <c r="B2407" s="246" t="str">
        <f>IF('15. Pooled investment vehicles'!C156="","",'15. Pooled investment vehicles'!C156)</f>
        <v/>
      </c>
    </row>
    <row r="2408" spans="1:2">
      <c r="A2408" t="s">
        <v>3935</v>
      </c>
      <c r="B2408" s="246" t="str">
        <f>IF('15. Pooled investment vehicles'!D156="","",'15. Pooled investment vehicles'!D156)</f>
        <v/>
      </c>
    </row>
    <row r="2409" spans="1:2">
      <c r="A2409" t="s">
        <v>3936</v>
      </c>
      <c r="B2409" s="246" t="str">
        <f>IF('15. Pooled investment vehicles'!E156="Please select","",'15. Pooled investment vehicles'!E156)</f>
        <v/>
      </c>
    </row>
    <row r="2410" spans="1:2">
      <c r="A2410" t="s">
        <v>3937</v>
      </c>
      <c r="B2410" s="246" t="str">
        <f>IF('15. Pooled investment vehicles'!F156="Please select","",'15. Pooled investment vehicles'!F156)</f>
        <v/>
      </c>
    </row>
    <row r="2411" spans="1:2">
      <c r="A2411" t="s">
        <v>3938</v>
      </c>
      <c r="B2411" s="246" t="str">
        <f>IF('15. Pooled investment vehicles'!G156="Please select country","",'15. Pooled investment vehicles'!G156)</f>
        <v/>
      </c>
    </row>
    <row r="2412" spans="1:2">
      <c r="A2412" t="s">
        <v>3939</v>
      </c>
      <c r="B2412" s="246" t="str">
        <f>IF('15. Pooled investment vehicles'!H156="","",'15. Pooled investment vehicles'!H156)</f>
        <v/>
      </c>
    </row>
    <row r="2413" spans="1:2">
      <c r="A2413" t="s">
        <v>3940</v>
      </c>
      <c r="B2413" s="246" t="str">
        <f>IF('15. Pooled investment vehicles'!I156="Please select","",'15. Pooled investment vehicles'!I156)</f>
        <v/>
      </c>
    </row>
    <row r="2414" spans="1:2">
      <c r="A2414" t="s">
        <v>3941</v>
      </c>
      <c r="B2414" s="246" t="str">
        <f>IF('15. Pooled investment vehicles'!J156="","",'15. Pooled investment vehicles'!J156)</f>
        <v/>
      </c>
    </row>
    <row r="2415" spans="1:2">
      <c r="A2415" t="s">
        <v>3942</v>
      </c>
      <c r="B2415" s="246" t="str">
        <f>IF('15. Pooled investment vehicles'!K156="","",'15. Pooled investment vehicles'!K156)</f>
        <v/>
      </c>
    </row>
    <row r="2416" spans="1:2">
      <c r="A2416" t="s">
        <v>3943</v>
      </c>
      <c r="B2416" s="246" t="str">
        <f>IF('15. Pooled investment vehicles'!A157="","",'15. Pooled investment vehicles'!A157)</f>
        <v/>
      </c>
    </row>
    <row r="2417" spans="1:2">
      <c r="A2417" t="s">
        <v>3944</v>
      </c>
      <c r="B2417" s="246" t="str">
        <f>IF('15. Pooled investment vehicles'!B157="","",'15. Pooled investment vehicles'!B157)</f>
        <v/>
      </c>
    </row>
    <row r="2418" spans="1:2">
      <c r="A2418" t="s">
        <v>3945</v>
      </c>
      <c r="B2418" s="246" t="str">
        <f>IF('15. Pooled investment vehicles'!C157="","",'15. Pooled investment vehicles'!C157)</f>
        <v/>
      </c>
    </row>
    <row r="2419" spans="1:2">
      <c r="A2419" t="s">
        <v>3946</v>
      </c>
      <c r="B2419" s="246" t="str">
        <f>IF('15. Pooled investment vehicles'!D157="","",'15. Pooled investment vehicles'!D157)</f>
        <v/>
      </c>
    </row>
    <row r="2420" spans="1:2">
      <c r="A2420" t="s">
        <v>3947</v>
      </c>
      <c r="B2420" s="246" t="str">
        <f>IF('15. Pooled investment vehicles'!E157="Please select","",'15. Pooled investment vehicles'!E157)</f>
        <v/>
      </c>
    </row>
    <row r="2421" spans="1:2">
      <c r="A2421" t="s">
        <v>3948</v>
      </c>
      <c r="B2421" s="246" t="str">
        <f>IF('15. Pooled investment vehicles'!F157="Please select","",'15. Pooled investment vehicles'!F157)</f>
        <v/>
      </c>
    </row>
    <row r="2422" spans="1:2">
      <c r="A2422" t="s">
        <v>3949</v>
      </c>
      <c r="B2422" s="246" t="str">
        <f>IF('15. Pooled investment vehicles'!G157="Please select country","",'15. Pooled investment vehicles'!G157)</f>
        <v/>
      </c>
    </row>
    <row r="2423" spans="1:2">
      <c r="A2423" t="s">
        <v>3950</v>
      </c>
      <c r="B2423" s="246" t="str">
        <f>IF('15. Pooled investment vehicles'!H157="","",'15. Pooled investment vehicles'!H157)</f>
        <v/>
      </c>
    </row>
    <row r="2424" spans="1:2">
      <c r="A2424" t="s">
        <v>3951</v>
      </c>
      <c r="B2424" s="246" t="str">
        <f>IF('15. Pooled investment vehicles'!I157="Please select","",'15. Pooled investment vehicles'!I157)</f>
        <v/>
      </c>
    </row>
    <row r="2425" spans="1:2">
      <c r="A2425" t="s">
        <v>3952</v>
      </c>
      <c r="B2425" s="246" t="str">
        <f>IF('15. Pooled investment vehicles'!J157="","",'15. Pooled investment vehicles'!J157)</f>
        <v/>
      </c>
    </row>
    <row r="2426" spans="1:2">
      <c r="A2426" t="s">
        <v>3953</v>
      </c>
      <c r="B2426" s="246" t="str">
        <f>IF('15. Pooled investment vehicles'!K157="","",'15. Pooled investment vehicles'!K157)</f>
        <v/>
      </c>
    </row>
    <row r="2427" spans="1:2">
      <c r="A2427" t="s">
        <v>3954</v>
      </c>
      <c r="B2427" s="246" t="str">
        <f>IF('15. Pooled investment vehicles'!A158="","",'15. Pooled investment vehicles'!A158)</f>
        <v/>
      </c>
    </row>
    <row r="2428" spans="1:2">
      <c r="A2428" t="s">
        <v>3955</v>
      </c>
      <c r="B2428" s="246" t="str">
        <f>IF('15. Pooled investment vehicles'!B158="","",'15. Pooled investment vehicles'!B158)</f>
        <v/>
      </c>
    </row>
    <row r="2429" spans="1:2">
      <c r="A2429" t="s">
        <v>3956</v>
      </c>
      <c r="B2429" s="246" t="str">
        <f>IF('15. Pooled investment vehicles'!C158="","",'15. Pooled investment vehicles'!C158)</f>
        <v/>
      </c>
    </row>
    <row r="2430" spans="1:2">
      <c r="A2430" t="s">
        <v>3957</v>
      </c>
      <c r="B2430" s="246" t="str">
        <f>IF('15. Pooled investment vehicles'!D158="","",'15. Pooled investment vehicles'!D158)</f>
        <v/>
      </c>
    </row>
    <row r="2431" spans="1:2">
      <c r="A2431" t="s">
        <v>3958</v>
      </c>
      <c r="B2431" s="246" t="str">
        <f>IF('15. Pooled investment vehicles'!E158="Please select","",'15. Pooled investment vehicles'!E158)</f>
        <v/>
      </c>
    </row>
    <row r="2432" spans="1:2">
      <c r="A2432" t="s">
        <v>3959</v>
      </c>
      <c r="B2432" s="246" t="str">
        <f>IF('15. Pooled investment vehicles'!F158="Please select","",'15. Pooled investment vehicles'!F158)</f>
        <v/>
      </c>
    </row>
    <row r="2433" spans="1:2">
      <c r="A2433" t="s">
        <v>3960</v>
      </c>
      <c r="B2433" s="246" t="str">
        <f>IF('15. Pooled investment vehicles'!G158="Please select country","",'15. Pooled investment vehicles'!G158)</f>
        <v/>
      </c>
    </row>
    <row r="2434" spans="1:2">
      <c r="A2434" t="s">
        <v>3961</v>
      </c>
      <c r="B2434" s="246" t="str">
        <f>IF('15. Pooled investment vehicles'!H158="","",'15. Pooled investment vehicles'!H158)</f>
        <v/>
      </c>
    </row>
    <row r="2435" spans="1:2">
      <c r="A2435" t="s">
        <v>3962</v>
      </c>
      <c r="B2435" s="246" t="str">
        <f>IF('15. Pooled investment vehicles'!I158="Please select","",'15. Pooled investment vehicles'!I158)</f>
        <v/>
      </c>
    </row>
    <row r="2436" spans="1:2">
      <c r="A2436" t="s">
        <v>3963</v>
      </c>
      <c r="B2436" s="246" t="str">
        <f>IF('15. Pooled investment vehicles'!J158="","",'15. Pooled investment vehicles'!J158)</f>
        <v/>
      </c>
    </row>
    <row r="2437" spans="1:2">
      <c r="A2437" t="s">
        <v>3964</v>
      </c>
      <c r="B2437" s="246" t="str">
        <f>IF('15. Pooled investment vehicles'!K158="","",'15. Pooled investment vehicles'!K158)</f>
        <v/>
      </c>
    </row>
    <row r="2438" spans="1:2">
      <c r="A2438" t="s">
        <v>3965</v>
      </c>
      <c r="B2438" s="246" t="str">
        <f>IF('15. Pooled investment vehicles'!A159="","",'15. Pooled investment vehicles'!A159)</f>
        <v/>
      </c>
    </row>
    <row r="2439" spans="1:2">
      <c r="A2439" t="s">
        <v>3966</v>
      </c>
      <c r="B2439" s="246" t="str">
        <f>IF('15. Pooled investment vehicles'!B159="","",'15. Pooled investment vehicles'!B159)</f>
        <v/>
      </c>
    </row>
    <row r="2440" spans="1:2">
      <c r="A2440" t="s">
        <v>3967</v>
      </c>
      <c r="B2440" s="246" t="str">
        <f>IF('15. Pooled investment vehicles'!C159="","",'15. Pooled investment vehicles'!C159)</f>
        <v/>
      </c>
    </row>
    <row r="2441" spans="1:2">
      <c r="A2441" t="s">
        <v>3968</v>
      </c>
      <c r="B2441" s="246" t="str">
        <f>IF('15. Pooled investment vehicles'!D159="","",'15. Pooled investment vehicles'!D159)</f>
        <v/>
      </c>
    </row>
    <row r="2442" spans="1:2">
      <c r="A2442" t="s">
        <v>3969</v>
      </c>
      <c r="B2442" s="246" t="str">
        <f>IF('15. Pooled investment vehicles'!E159="Please select","",'15. Pooled investment vehicles'!E159)</f>
        <v/>
      </c>
    </row>
    <row r="2443" spans="1:2">
      <c r="A2443" t="s">
        <v>3970</v>
      </c>
      <c r="B2443" s="246" t="str">
        <f>IF('15. Pooled investment vehicles'!F159="Please select","",'15. Pooled investment vehicles'!F159)</f>
        <v/>
      </c>
    </row>
    <row r="2444" spans="1:2">
      <c r="A2444" t="s">
        <v>3971</v>
      </c>
      <c r="B2444" s="246" t="str">
        <f>IF('15. Pooled investment vehicles'!G159="Please select country","",'15. Pooled investment vehicles'!G159)</f>
        <v/>
      </c>
    </row>
    <row r="2445" spans="1:2">
      <c r="A2445" t="s">
        <v>3972</v>
      </c>
      <c r="B2445" s="246" t="str">
        <f>IF('15. Pooled investment vehicles'!H159="","",'15. Pooled investment vehicles'!H159)</f>
        <v/>
      </c>
    </row>
    <row r="2446" spans="1:2">
      <c r="A2446" t="s">
        <v>3973</v>
      </c>
      <c r="B2446" s="246" t="str">
        <f>IF('15. Pooled investment vehicles'!I159="Please select","",'15. Pooled investment vehicles'!I159)</f>
        <v/>
      </c>
    </row>
    <row r="2447" spans="1:2">
      <c r="A2447" t="s">
        <v>3974</v>
      </c>
      <c r="B2447" s="246" t="str">
        <f>IF('15. Pooled investment vehicles'!J159="","",'15. Pooled investment vehicles'!J159)</f>
        <v/>
      </c>
    </row>
    <row r="2448" spans="1:2">
      <c r="A2448" t="s">
        <v>3975</v>
      </c>
      <c r="B2448" s="246" t="str">
        <f>IF('15. Pooled investment vehicles'!K159="","",'15. Pooled investment vehicles'!K159)</f>
        <v/>
      </c>
    </row>
    <row r="2449" spans="1:2">
      <c r="A2449" t="s">
        <v>3976</v>
      </c>
      <c r="B2449" s="246" t="str">
        <f>IF('15. Pooled investment vehicles'!A160="","",'15. Pooled investment vehicles'!A160)</f>
        <v/>
      </c>
    </row>
    <row r="2450" spans="1:2">
      <c r="A2450" t="s">
        <v>3977</v>
      </c>
      <c r="B2450" s="246" t="str">
        <f>IF('15. Pooled investment vehicles'!B160="","",'15. Pooled investment vehicles'!B160)</f>
        <v/>
      </c>
    </row>
    <row r="2451" spans="1:2">
      <c r="A2451" t="s">
        <v>3978</v>
      </c>
      <c r="B2451" s="246" t="str">
        <f>IF('15. Pooled investment vehicles'!C160="","",'15. Pooled investment vehicles'!C160)</f>
        <v/>
      </c>
    </row>
    <row r="2452" spans="1:2">
      <c r="A2452" t="s">
        <v>3979</v>
      </c>
      <c r="B2452" s="246" t="str">
        <f>IF('15. Pooled investment vehicles'!D160="","",'15. Pooled investment vehicles'!D160)</f>
        <v/>
      </c>
    </row>
    <row r="2453" spans="1:2">
      <c r="A2453" t="s">
        <v>3980</v>
      </c>
      <c r="B2453" s="246" t="str">
        <f>IF('15. Pooled investment vehicles'!E160="Please select","",'15. Pooled investment vehicles'!E160)</f>
        <v/>
      </c>
    </row>
    <row r="2454" spans="1:2">
      <c r="A2454" t="s">
        <v>3981</v>
      </c>
      <c r="B2454" s="246" t="str">
        <f>IF('15. Pooled investment vehicles'!F160="Please select","",'15. Pooled investment vehicles'!F160)</f>
        <v/>
      </c>
    </row>
    <row r="2455" spans="1:2">
      <c r="A2455" t="s">
        <v>3982</v>
      </c>
      <c r="B2455" s="246" t="str">
        <f>IF('15. Pooled investment vehicles'!G160="Please select country","",'15. Pooled investment vehicles'!G160)</f>
        <v/>
      </c>
    </row>
    <row r="2456" spans="1:2">
      <c r="A2456" t="s">
        <v>3983</v>
      </c>
      <c r="B2456" s="246" t="str">
        <f>IF('15. Pooled investment vehicles'!H160="","",'15. Pooled investment vehicles'!H160)</f>
        <v/>
      </c>
    </row>
    <row r="2457" spans="1:2">
      <c r="A2457" t="s">
        <v>3984</v>
      </c>
      <c r="B2457" s="246" t="str">
        <f>IF('15. Pooled investment vehicles'!I160="Please select","",'15. Pooled investment vehicles'!I160)</f>
        <v/>
      </c>
    </row>
    <row r="2458" spans="1:2">
      <c r="A2458" t="s">
        <v>3985</v>
      </c>
      <c r="B2458" s="246" t="str">
        <f>IF('15. Pooled investment vehicles'!J160="","",'15. Pooled investment vehicles'!J160)</f>
        <v/>
      </c>
    </row>
    <row r="2459" spans="1:2">
      <c r="A2459" t="s">
        <v>3986</v>
      </c>
      <c r="B2459" s="246" t="str">
        <f>IF('15. Pooled investment vehicles'!K160="","",'15. Pooled investment vehicles'!K160)</f>
        <v/>
      </c>
    </row>
    <row r="2460" spans="1:2">
      <c r="A2460" t="s">
        <v>3987</v>
      </c>
      <c r="B2460" s="246" t="str">
        <f>IF('15. Pooled investment vehicles'!A161="","",'15. Pooled investment vehicles'!A161)</f>
        <v/>
      </c>
    </row>
    <row r="2461" spans="1:2">
      <c r="A2461" t="s">
        <v>3988</v>
      </c>
      <c r="B2461" s="246" t="str">
        <f>IF('15. Pooled investment vehicles'!B161="","",'15. Pooled investment vehicles'!B161)</f>
        <v/>
      </c>
    </row>
    <row r="2462" spans="1:2">
      <c r="A2462" t="s">
        <v>3989</v>
      </c>
      <c r="B2462" s="246" t="str">
        <f>IF('15. Pooled investment vehicles'!C161="","",'15. Pooled investment vehicles'!C161)</f>
        <v/>
      </c>
    </row>
    <row r="2463" spans="1:2">
      <c r="A2463" t="s">
        <v>3990</v>
      </c>
      <c r="B2463" s="246" t="str">
        <f>IF('15. Pooled investment vehicles'!D161="","",'15. Pooled investment vehicles'!D161)</f>
        <v/>
      </c>
    </row>
    <row r="2464" spans="1:2">
      <c r="A2464" t="s">
        <v>3991</v>
      </c>
      <c r="B2464" s="246" t="str">
        <f>IF('15. Pooled investment vehicles'!E161="Please select","",'15. Pooled investment vehicles'!E161)</f>
        <v/>
      </c>
    </row>
    <row r="2465" spans="1:2">
      <c r="A2465" t="s">
        <v>3992</v>
      </c>
      <c r="B2465" s="246" t="str">
        <f>IF('15. Pooled investment vehicles'!F161="Please select","",'15. Pooled investment vehicles'!F161)</f>
        <v/>
      </c>
    </row>
    <row r="2466" spans="1:2">
      <c r="A2466" t="s">
        <v>3993</v>
      </c>
      <c r="B2466" s="246" t="str">
        <f>IF('15. Pooled investment vehicles'!G161="Please select country","",'15. Pooled investment vehicles'!G161)</f>
        <v/>
      </c>
    </row>
    <row r="2467" spans="1:2">
      <c r="A2467" t="s">
        <v>3994</v>
      </c>
      <c r="B2467" s="246" t="str">
        <f>IF('15. Pooled investment vehicles'!H161="","",'15. Pooled investment vehicles'!H161)</f>
        <v/>
      </c>
    </row>
    <row r="2468" spans="1:2">
      <c r="A2468" t="s">
        <v>3995</v>
      </c>
      <c r="B2468" s="246" t="str">
        <f>IF('15. Pooled investment vehicles'!I161="Please select","",'15. Pooled investment vehicles'!I161)</f>
        <v/>
      </c>
    </row>
    <row r="2469" spans="1:2">
      <c r="A2469" t="s">
        <v>3996</v>
      </c>
      <c r="B2469" s="246" t="str">
        <f>IF('15. Pooled investment vehicles'!J161="","",'15. Pooled investment vehicles'!J161)</f>
        <v/>
      </c>
    </row>
    <row r="2470" spans="1:2">
      <c r="A2470" t="s">
        <v>3997</v>
      </c>
      <c r="B2470" s="246" t="str">
        <f>IF('15. Pooled investment vehicles'!K161="","",'15. Pooled investment vehicles'!K161)</f>
        <v/>
      </c>
    </row>
    <row r="2471" spans="1:2">
      <c r="A2471" t="s">
        <v>3998</v>
      </c>
      <c r="B2471" s="246" t="str">
        <f>IF('15. Pooled investment vehicles'!A162="","",'15. Pooled investment vehicles'!A162)</f>
        <v/>
      </c>
    </row>
    <row r="2472" spans="1:2">
      <c r="A2472" t="s">
        <v>3999</v>
      </c>
      <c r="B2472" s="246" t="str">
        <f>IF('15. Pooled investment vehicles'!B162="","",'15. Pooled investment vehicles'!B162)</f>
        <v/>
      </c>
    </row>
    <row r="2473" spans="1:2">
      <c r="A2473" t="s">
        <v>4000</v>
      </c>
      <c r="B2473" s="246" t="str">
        <f>IF('15. Pooled investment vehicles'!C162="","",'15. Pooled investment vehicles'!C162)</f>
        <v/>
      </c>
    </row>
    <row r="2474" spans="1:2">
      <c r="A2474" t="s">
        <v>4001</v>
      </c>
      <c r="B2474" s="246" t="str">
        <f>IF('15. Pooled investment vehicles'!D162="","",'15. Pooled investment vehicles'!D162)</f>
        <v/>
      </c>
    </row>
    <row r="2475" spans="1:2">
      <c r="A2475" t="s">
        <v>4002</v>
      </c>
      <c r="B2475" s="246" t="str">
        <f>IF('15. Pooled investment vehicles'!E162="Please select","",'15. Pooled investment vehicles'!E162)</f>
        <v/>
      </c>
    </row>
    <row r="2476" spans="1:2">
      <c r="A2476" t="s">
        <v>4003</v>
      </c>
      <c r="B2476" s="246" t="str">
        <f>IF('15. Pooled investment vehicles'!F162="Please select","",'15. Pooled investment vehicles'!F162)</f>
        <v/>
      </c>
    </row>
    <row r="2477" spans="1:2">
      <c r="A2477" t="s">
        <v>4004</v>
      </c>
      <c r="B2477" s="246" t="str">
        <f>IF('15. Pooled investment vehicles'!G162="Please select country","",'15. Pooled investment vehicles'!G162)</f>
        <v/>
      </c>
    </row>
    <row r="2478" spans="1:2">
      <c r="A2478" t="s">
        <v>4005</v>
      </c>
      <c r="B2478" s="246" t="str">
        <f>IF('15. Pooled investment vehicles'!H162="","",'15. Pooled investment vehicles'!H162)</f>
        <v/>
      </c>
    </row>
    <row r="2479" spans="1:2">
      <c r="A2479" t="s">
        <v>4006</v>
      </c>
      <c r="B2479" s="246" t="str">
        <f>IF('15. Pooled investment vehicles'!I162="Please select","",'15. Pooled investment vehicles'!I162)</f>
        <v/>
      </c>
    </row>
    <row r="2480" spans="1:2">
      <c r="A2480" t="s">
        <v>4007</v>
      </c>
      <c r="B2480" s="246" t="str">
        <f>IF('15. Pooled investment vehicles'!J162="","",'15. Pooled investment vehicles'!J162)</f>
        <v/>
      </c>
    </row>
    <row r="2481" spans="1:2">
      <c r="A2481" t="s">
        <v>4008</v>
      </c>
      <c r="B2481" s="246" t="str">
        <f>IF('15. Pooled investment vehicles'!K162="","",'15. Pooled investment vehicles'!K162)</f>
        <v/>
      </c>
    </row>
    <row r="2482" spans="1:2">
      <c r="A2482" t="s">
        <v>4009</v>
      </c>
      <c r="B2482" s="246" t="str">
        <f>IF('15. Pooled investment vehicles'!A163="","",'15. Pooled investment vehicles'!A163)</f>
        <v/>
      </c>
    </row>
    <row r="2483" spans="1:2">
      <c r="A2483" t="s">
        <v>4010</v>
      </c>
      <c r="B2483" s="246" t="str">
        <f>IF('15. Pooled investment vehicles'!B163="","",'15. Pooled investment vehicles'!B163)</f>
        <v/>
      </c>
    </row>
    <row r="2484" spans="1:2">
      <c r="A2484" t="s">
        <v>4011</v>
      </c>
      <c r="B2484" s="246" t="str">
        <f>IF('15. Pooled investment vehicles'!C163="","",'15. Pooled investment vehicles'!C163)</f>
        <v/>
      </c>
    </row>
    <row r="2485" spans="1:2">
      <c r="A2485" t="s">
        <v>4012</v>
      </c>
      <c r="B2485" s="246" t="str">
        <f>IF('15. Pooled investment vehicles'!D163="","",'15. Pooled investment vehicles'!D163)</f>
        <v/>
      </c>
    </row>
    <row r="2486" spans="1:2">
      <c r="A2486" t="s">
        <v>4013</v>
      </c>
      <c r="B2486" s="246" t="str">
        <f>IF('15. Pooled investment vehicles'!E163="Please select","",'15. Pooled investment vehicles'!E163)</f>
        <v/>
      </c>
    </row>
    <row r="2487" spans="1:2">
      <c r="A2487" t="s">
        <v>4014</v>
      </c>
      <c r="B2487" s="246" t="str">
        <f>IF('15. Pooled investment vehicles'!F163="Please select","",'15. Pooled investment vehicles'!F163)</f>
        <v/>
      </c>
    </row>
    <row r="2488" spans="1:2">
      <c r="A2488" t="s">
        <v>4015</v>
      </c>
      <c r="B2488" s="246" t="str">
        <f>IF('15. Pooled investment vehicles'!G163="Please select country","",'15. Pooled investment vehicles'!G163)</f>
        <v/>
      </c>
    </row>
    <row r="2489" spans="1:2">
      <c r="A2489" t="s">
        <v>4016</v>
      </c>
      <c r="B2489" s="246" t="str">
        <f>IF('15. Pooled investment vehicles'!H163="","",'15. Pooled investment vehicles'!H163)</f>
        <v/>
      </c>
    </row>
    <row r="2490" spans="1:2">
      <c r="A2490" t="s">
        <v>4017</v>
      </c>
      <c r="B2490" s="246" t="str">
        <f>IF('15. Pooled investment vehicles'!I163="Please select","",'15. Pooled investment vehicles'!I163)</f>
        <v/>
      </c>
    </row>
    <row r="2491" spans="1:2">
      <c r="A2491" t="s">
        <v>4018</v>
      </c>
      <c r="B2491" s="246" t="str">
        <f>IF('15. Pooled investment vehicles'!J163="","",'15. Pooled investment vehicles'!J163)</f>
        <v/>
      </c>
    </row>
    <row r="2492" spans="1:2">
      <c r="A2492" t="s">
        <v>4019</v>
      </c>
      <c r="B2492" s="246" t="str">
        <f>IF('15. Pooled investment vehicles'!K163="","",'15. Pooled investment vehicles'!K163)</f>
        <v/>
      </c>
    </row>
    <row r="2493" spans="1:2">
      <c r="A2493" t="s">
        <v>4020</v>
      </c>
      <c r="B2493" s="246" t="str">
        <f>IF('15. Pooled investment vehicles'!A164="","",'15. Pooled investment vehicles'!A164)</f>
        <v/>
      </c>
    </row>
    <row r="2494" spans="1:2">
      <c r="A2494" t="s">
        <v>4021</v>
      </c>
      <c r="B2494" s="246" t="str">
        <f>IF('15. Pooled investment vehicles'!B164="","",'15. Pooled investment vehicles'!B164)</f>
        <v/>
      </c>
    </row>
    <row r="2495" spans="1:2">
      <c r="A2495" t="s">
        <v>4022</v>
      </c>
      <c r="B2495" s="246" t="str">
        <f>IF('15. Pooled investment vehicles'!C164="","",'15. Pooled investment vehicles'!C164)</f>
        <v/>
      </c>
    </row>
    <row r="2496" spans="1:2">
      <c r="A2496" t="s">
        <v>4023</v>
      </c>
      <c r="B2496" s="246" t="str">
        <f>IF('15. Pooled investment vehicles'!D164="","",'15. Pooled investment vehicles'!D164)</f>
        <v/>
      </c>
    </row>
    <row r="2497" spans="1:2">
      <c r="A2497" t="s">
        <v>4024</v>
      </c>
      <c r="B2497" s="246" t="str">
        <f>IF('15. Pooled investment vehicles'!E164="Please select","",'15. Pooled investment vehicles'!E164)</f>
        <v/>
      </c>
    </row>
    <row r="2498" spans="1:2">
      <c r="A2498" t="s">
        <v>4025</v>
      </c>
      <c r="B2498" s="246" t="str">
        <f>IF('15. Pooled investment vehicles'!F164="Please select","",'15. Pooled investment vehicles'!F164)</f>
        <v/>
      </c>
    </row>
    <row r="2499" spans="1:2">
      <c r="A2499" t="s">
        <v>4026</v>
      </c>
      <c r="B2499" s="246" t="str">
        <f>IF('15. Pooled investment vehicles'!G164="Please select country","",'15. Pooled investment vehicles'!G164)</f>
        <v/>
      </c>
    </row>
    <row r="2500" spans="1:2">
      <c r="A2500" t="s">
        <v>4027</v>
      </c>
      <c r="B2500" s="246" t="str">
        <f>IF('15. Pooled investment vehicles'!H164="","",'15. Pooled investment vehicles'!H164)</f>
        <v/>
      </c>
    </row>
    <row r="2501" spans="1:2">
      <c r="A2501" t="s">
        <v>4028</v>
      </c>
      <c r="B2501" s="246" t="str">
        <f>IF('15. Pooled investment vehicles'!I164="Please select","",'15. Pooled investment vehicles'!I164)</f>
        <v/>
      </c>
    </row>
    <row r="2502" spans="1:2">
      <c r="A2502" t="s">
        <v>4029</v>
      </c>
      <c r="B2502" s="246" t="str">
        <f>IF('15. Pooled investment vehicles'!J164="","",'15. Pooled investment vehicles'!J164)</f>
        <v/>
      </c>
    </row>
    <row r="2503" spans="1:2">
      <c r="A2503" t="s">
        <v>4030</v>
      </c>
      <c r="B2503" s="246" t="str">
        <f>IF('15. Pooled investment vehicles'!K164="","",'15. Pooled investment vehicles'!K164)</f>
        <v/>
      </c>
    </row>
    <row r="2504" spans="1:2">
      <c r="A2504" t="s">
        <v>4031</v>
      </c>
      <c r="B2504" s="246" t="str">
        <f>IF('15. Pooled investment vehicles'!A165="","",'15. Pooled investment vehicles'!A165)</f>
        <v/>
      </c>
    </row>
    <row r="2505" spans="1:2">
      <c r="A2505" t="s">
        <v>4032</v>
      </c>
      <c r="B2505" s="246" t="str">
        <f>IF('15. Pooled investment vehicles'!B165="","",'15. Pooled investment vehicles'!B165)</f>
        <v/>
      </c>
    </row>
    <row r="2506" spans="1:2">
      <c r="A2506" t="s">
        <v>4033</v>
      </c>
      <c r="B2506" s="246" t="str">
        <f>IF('15. Pooled investment vehicles'!C165="","",'15. Pooled investment vehicles'!C165)</f>
        <v/>
      </c>
    </row>
    <row r="2507" spans="1:2">
      <c r="A2507" t="s">
        <v>4034</v>
      </c>
      <c r="B2507" s="246" t="str">
        <f>IF('15. Pooled investment vehicles'!D165="","",'15. Pooled investment vehicles'!D165)</f>
        <v/>
      </c>
    </row>
    <row r="2508" spans="1:2">
      <c r="A2508" t="s">
        <v>4035</v>
      </c>
      <c r="B2508" s="246" t="str">
        <f>IF('15. Pooled investment vehicles'!E165="Please select","",'15. Pooled investment vehicles'!E165)</f>
        <v/>
      </c>
    </row>
    <row r="2509" spans="1:2">
      <c r="A2509" t="s">
        <v>4036</v>
      </c>
      <c r="B2509" s="246" t="str">
        <f>IF('15. Pooled investment vehicles'!F165="Please select","",'15. Pooled investment vehicles'!F165)</f>
        <v/>
      </c>
    </row>
    <row r="2510" spans="1:2">
      <c r="A2510" t="s">
        <v>4037</v>
      </c>
      <c r="B2510" s="246" t="str">
        <f>IF('15. Pooled investment vehicles'!G165="Please select country","",'15. Pooled investment vehicles'!G165)</f>
        <v/>
      </c>
    </row>
    <row r="2511" spans="1:2">
      <c r="A2511" t="s">
        <v>4038</v>
      </c>
      <c r="B2511" s="246" t="str">
        <f>IF('15. Pooled investment vehicles'!H165="","",'15. Pooled investment vehicles'!H165)</f>
        <v/>
      </c>
    </row>
    <row r="2512" spans="1:2">
      <c r="A2512" t="s">
        <v>4039</v>
      </c>
      <c r="B2512" s="246" t="str">
        <f>IF('15. Pooled investment vehicles'!I165="Please select","",'15. Pooled investment vehicles'!I165)</f>
        <v/>
      </c>
    </row>
    <row r="2513" spans="1:2">
      <c r="A2513" t="s">
        <v>4040</v>
      </c>
      <c r="B2513" s="246" t="str">
        <f>IF('15. Pooled investment vehicles'!J165="","",'15. Pooled investment vehicles'!J165)</f>
        <v/>
      </c>
    </row>
    <row r="2514" spans="1:2">
      <c r="A2514" t="s">
        <v>4041</v>
      </c>
      <c r="B2514" s="246" t="str">
        <f>IF('15. Pooled investment vehicles'!K165="","",'15. Pooled investment vehicles'!K165)</f>
        <v/>
      </c>
    </row>
    <row r="2515" spans="1:2">
      <c r="A2515" t="s">
        <v>4042</v>
      </c>
      <c r="B2515" s="246" t="str">
        <f>IF('15. Pooled investment vehicles'!A166="","",'15. Pooled investment vehicles'!A166)</f>
        <v/>
      </c>
    </row>
    <row r="2516" spans="1:2">
      <c r="A2516" t="s">
        <v>4043</v>
      </c>
      <c r="B2516" s="246" t="str">
        <f>IF('15. Pooled investment vehicles'!B166="","",'15. Pooled investment vehicles'!B166)</f>
        <v/>
      </c>
    </row>
    <row r="2517" spans="1:2">
      <c r="A2517" t="s">
        <v>4044</v>
      </c>
      <c r="B2517" s="246" t="str">
        <f>IF('15. Pooled investment vehicles'!C166="","",'15. Pooled investment vehicles'!C166)</f>
        <v/>
      </c>
    </row>
    <row r="2518" spans="1:2">
      <c r="A2518" t="s">
        <v>4045</v>
      </c>
      <c r="B2518" s="246" t="str">
        <f>IF('15. Pooled investment vehicles'!D166="","",'15. Pooled investment vehicles'!D166)</f>
        <v/>
      </c>
    </row>
    <row r="2519" spans="1:2">
      <c r="A2519" t="s">
        <v>4046</v>
      </c>
      <c r="B2519" s="246" t="str">
        <f>IF('15. Pooled investment vehicles'!E166="Please select","",'15. Pooled investment vehicles'!E166)</f>
        <v/>
      </c>
    </row>
    <row r="2520" spans="1:2">
      <c r="A2520" t="s">
        <v>4047</v>
      </c>
      <c r="B2520" s="246" t="str">
        <f>IF('15. Pooled investment vehicles'!F166="Please select","",'15. Pooled investment vehicles'!F166)</f>
        <v/>
      </c>
    </row>
    <row r="2521" spans="1:2">
      <c r="A2521" t="s">
        <v>4048</v>
      </c>
      <c r="B2521" s="246" t="str">
        <f>IF('15. Pooled investment vehicles'!G166="Please select country","",'15. Pooled investment vehicles'!G166)</f>
        <v/>
      </c>
    </row>
    <row r="2522" spans="1:2">
      <c r="A2522" t="s">
        <v>4049</v>
      </c>
      <c r="B2522" s="246" t="str">
        <f>IF('15. Pooled investment vehicles'!H166="","",'15. Pooled investment vehicles'!H166)</f>
        <v/>
      </c>
    </row>
    <row r="2523" spans="1:2">
      <c r="A2523" t="s">
        <v>4050</v>
      </c>
      <c r="B2523" s="246" t="str">
        <f>IF('15. Pooled investment vehicles'!I166="Please select","",'15. Pooled investment vehicles'!I166)</f>
        <v/>
      </c>
    </row>
    <row r="2524" spans="1:2">
      <c r="A2524" t="s">
        <v>4051</v>
      </c>
      <c r="B2524" s="246" t="str">
        <f>IF('15. Pooled investment vehicles'!J166="","",'15. Pooled investment vehicles'!J166)</f>
        <v/>
      </c>
    </row>
    <row r="2525" spans="1:2">
      <c r="A2525" t="s">
        <v>4052</v>
      </c>
      <c r="B2525" s="246" t="str">
        <f>IF('15. Pooled investment vehicles'!K166="","",'15. Pooled investment vehicles'!K166)</f>
        <v/>
      </c>
    </row>
    <row r="2526" spans="1:2">
      <c r="A2526" t="s">
        <v>4053</v>
      </c>
      <c r="B2526" s="246" t="str">
        <f>IF('15. Pooled investment vehicles'!A167="","",'15. Pooled investment vehicles'!A167)</f>
        <v/>
      </c>
    </row>
    <row r="2527" spans="1:2">
      <c r="A2527" t="s">
        <v>4054</v>
      </c>
      <c r="B2527" s="246" t="str">
        <f>IF('15. Pooled investment vehicles'!B167="","",'15. Pooled investment vehicles'!B167)</f>
        <v/>
      </c>
    </row>
    <row r="2528" spans="1:2">
      <c r="A2528" t="s">
        <v>4055</v>
      </c>
      <c r="B2528" s="246" t="str">
        <f>IF('15. Pooled investment vehicles'!C167="","",'15. Pooled investment vehicles'!C167)</f>
        <v/>
      </c>
    </row>
    <row r="2529" spans="1:2">
      <c r="A2529" t="s">
        <v>4056</v>
      </c>
      <c r="B2529" s="246" t="str">
        <f>IF('15. Pooled investment vehicles'!D167="","",'15. Pooled investment vehicles'!D167)</f>
        <v/>
      </c>
    </row>
    <row r="2530" spans="1:2">
      <c r="A2530" t="s">
        <v>4057</v>
      </c>
      <c r="B2530" s="246" t="str">
        <f>IF('15. Pooled investment vehicles'!E167="Please select","",'15. Pooled investment vehicles'!E167)</f>
        <v/>
      </c>
    </row>
    <row r="2531" spans="1:2">
      <c r="A2531" t="s">
        <v>4058</v>
      </c>
      <c r="B2531" s="246" t="str">
        <f>IF('15. Pooled investment vehicles'!F167="Please select","",'15. Pooled investment vehicles'!F167)</f>
        <v/>
      </c>
    </row>
    <row r="2532" spans="1:2">
      <c r="A2532" t="s">
        <v>4059</v>
      </c>
      <c r="B2532" s="246" t="str">
        <f>IF('15. Pooled investment vehicles'!G167="Please select country","",'15. Pooled investment vehicles'!G167)</f>
        <v/>
      </c>
    </row>
    <row r="2533" spans="1:2">
      <c r="A2533" t="s">
        <v>4060</v>
      </c>
      <c r="B2533" s="246" t="str">
        <f>IF('15. Pooled investment vehicles'!H167="","",'15. Pooled investment vehicles'!H167)</f>
        <v/>
      </c>
    </row>
    <row r="2534" spans="1:2">
      <c r="A2534" t="s">
        <v>4061</v>
      </c>
      <c r="B2534" s="246" t="str">
        <f>IF('15. Pooled investment vehicles'!I167="Please select","",'15. Pooled investment vehicles'!I167)</f>
        <v/>
      </c>
    </row>
    <row r="2535" spans="1:2">
      <c r="A2535" t="s">
        <v>4062</v>
      </c>
      <c r="B2535" s="246" t="str">
        <f>IF('15. Pooled investment vehicles'!J167="","",'15. Pooled investment vehicles'!J167)</f>
        <v/>
      </c>
    </row>
    <row r="2536" spans="1:2">
      <c r="A2536" t="s">
        <v>4063</v>
      </c>
      <c r="B2536" s="246" t="str">
        <f>IF('15. Pooled investment vehicles'!K167="","",'15. Pooled investment vehicles'!K167)</f>
        <v/>
      </c>
    </row>
    <row r="2537" spans="1:2">
      <c r="A2537" t="s">
        <v>4064</v>
      </c>
      <c r="B2537" s="246" t="str">
        <f>IF('15. Pooled investment vehicles'!A168="","",'15. Pooled investment vehicles'!A168)</f>
        <v/>
      </c>
    </row>
    <row r="2538" spans="1:2">
      <c r="A2538" t="s">
        <v>4065</v>
      </c>
      <c r="B2538" s="246" t="str">
        <f>IF('15. Pooled investment vehicles'!B168="","",'15. Pooled investment vehicles'!B168)</f>
        <v/>
      </c>
    </row>
    <row r="2539" spans="1:2">
      <c r="A2539" t="s">
        <v>4066</v>
      </c>
      <c r="B2539" s="246" t="str">
        <f>IF('15. Pooled investment vehicles'!C168="","",'15. Pooled investment vehicles'!C168)</f>
        <v/>
      </c>
    </row>
    <row r="2540" spans="1:2">
      <c r="A2540" t="s">
        <v>4067</v>
      </c>
      <c r="B2540" s="246" t="str">
        <f>IF('15. Pooled investment vehicles'!D168="","",'15. Pooled investment vehicles'!D168)</f>
        <v/>
      </c>
    </row>
    <row r="2541" spans="1:2">
      <c r="A2541" t="s">
        <v>4068</v>
      </c>
      <c r="B2541" s="246" t="str">
        <f>IF('15. Pooled investment vehicles'!E168="Please select","",'15. Pooled investment vehicles'!E168)</f>
        <v/>
      </c>
    </row>
    <row r="2542" spans="1:2">
      <c r="A2542" t="s">
        <v>4069</v>
      </c>
      <c r="B2542" s="246" t="str">
        <f>IF('15. Pooled investment vehicles'!F168="Please select","",'15. Pooled investment vehicles'!F168)</f>
        <v/>
      </c>
    </row>
    <row r="2543" spans="1:2">
      <c r="A2543" t="s">
        <v>4070</v>
      </c>
      <c r="B2543" s="246" t="str">
        <f>IF('15. Pooled investment vehicles'!G168="Please select country","",'15. Pooled investment vehicles'!G168)</f>
        <v/>
      </c>
    </row>
    <row r="2544" spans="1:2">
      <c r="A2544" t="s">
        <v>4071</v>
      </c>
      <c r="B2544" s="246" t="str">
        <f>IF('15. Pooled investment vehicles'!H168="","",'15. Pooled investment vehicles'!H168)</f>
        <v/>
      </c>
    </row>
    <row r="2545" spans="1:2">
      <c r="A2545" t="s">
        <v>4072</v>
      </c>
      <c r="B2545" s="246" t="str">
        <f>IF('15. Pooled investment vehicles'!I168="Please select","",'15. Pooled investment vehicles'!I168)</f>
        <v/>
      </c>
    </row>
    <row r="2546" spans="1:2">
      <c r="A2546" t="s">
        <v>4073</v>
      </c>
      <c r="B2546" s="246" t="str">
        <f>IF('15. Pooled investment vehicles'!J168="","",'15. Pooled investment vehicles'!J168)</f>
        <v/>
      </c>
    </row>
    <row r="2547" spans="1:2">
      <c r="A2547" t="s">
        <v>4074</v>
      </c>
      <c r="B2547" s="246" t="str">
        <f>IF('15. Pooled investment vehicles'!K168="","",'15. Pooled investment vehicles'!K168)</f>
        <v/>
      </c>
    </row>
    <row r="2548" spans="1:2">
      <c r="A2548" t="s">
        <v>4075</v>
      </c>
      <c r="B2548" s="246" t="str">
        <f>IF('15. Pooled investment vehicles'!A169="","",'15. Pooled investment vehicles'!A169)</f>
        <v/>
      </c>
    </row>
    <row r="2549" spans="1:2">
      <c r="A2549" t="s">
        <v>4076</v>
      </c>
      <c r="B2549" s="246" t="str">
        <f>IF('15. Pooled investment vehicles'!B169="","",'15. Pooled investment vehicles'!B169)</f>
        <v/>
      </c>
    </row>
    <row r="2550" spans="1:2">
      <c r="A2550" t="s">
        <v>4077</v>
      </c>
      <c r="B2550" s="246" t="str">
        <f>IF('15. Pooled investment vehicles'!C169="","",'15. Pooled investment vehicles'!C169)</f>
        <v/>
      </c>
    </row>
    <row r="2551" spans="1:2">
      <c r="A2551" t="s">
        <v>4078</v>
      </c>
      <c r="B2551" s="246" t="str">
        <f>IF('15. Pooled investment vehicles'!D169="","",'15. Pooled investment vehicles'!D169)</f>
        <v/>
      </c>
    </row>
    <row r="2552" spans="1:2">
      <c r="A2552" t="s">
        <v>4079</v>
      </c>
      <c r="B2552" s="246" t="str">
        <f>IF('15. Pooled investment vehicles'!E169="Please select","",'15. Pooled investment vehicles'!E169)</f>
        <v/>
      </c>
    </row>
    <row r="2553" spans="1:2">
      <c r="A2553" t="s">
        <v>4080</v>
      </c>
      <c r="B2553" s="246" t="str">
        <f>IF('15. Pooled investment vehicles'!F169="Please select","",'15. Pooled investment vehicles'!F169)</f>
        <v/>
      </c>
    </row>
    <row r="2554" spans="1:2">
      <c r="A2554" t="s">
        <v>4081</v>
      </c>
      <c r="B2554" s="246" t="str">
        <f>IF('15. Pooled investment vehicles'!G169="Please select country","",'15. Pooled investment vehicles'!G169)</f>
        <v/>
      </c>
    </row>
    <row r="2555" spans="1:2">
      <c r="A2555" t="s">
        <v>4082</v>
      </c>
      <c r="B2555" s="246" t="str">
        <f>IF('15. Pooled investment vehicles'!H169="","",'15. Pooled investment vehicles'!H169)</f>
        <v/>
      </c>
    </row>
    <row r="2556" spans="1:2">
      <c r="A2556" t="s">
        <v>4083</v>
      </c>
      <c r="B2556" s="246" t="str">
        <f>IF('15. Pooled investment vehicles'!I169="Please select","",'15. Pooled investment vehicles'!I169)</f>
        <v/>
      </c>
    </row>
    <row r="2557" spans="1:2">
      <c r="A2557" t="s">
        <v>4084</v>
      </c>
      <c r="B2557" s="246" t="str">
        <f>IF('15. Pooled investment vehicles'!J169="","",'15. Pooled investment vehicles'!J169)</f>
        <v/>
      </c>
    </row>
    <row r="2558" spans="1:2">
      <c r="A2558" t="s">
        <v>4085</v>
      </c>
      <c r="B2558" s="246" t="str">
        <f>IF('15. Pooled investment vehicles'!K169="","",'15. Pooled investment vehicles'!K169)</f>
        <v/>
      </c>
    </row>
    <row r="2559" spans="1:2">
      <c r="A2559" t="s">
        <v>4086</v>
      </c>
      <c r="B2559" s="246" t="str">
        <f>IF('15. Pooled investment vehicles'!A170="","",'15. Pooled investment vehicles'!A170)</f>
        <v/>
      </c>
    </row>
    <row r="2560" spans="1:2">
      <c r="A2560" t="s">
        <v>4087</v>
      </c>
      <c r="B2560" s="246" t="str">
        <f>IF('15. Pooled investment vehicles'!B170="","",'15. Pooled investment vehicles'!B170)</f>
        <v/>
      </c>
    </row>
    <row r="2561" spans="1:2">
      <c r="A2561" t="s">
        <v>4088</v>
      </c>
      <c r="B2561" s="246" t="str">
        <f>IF('15. Pooled investment vehicles'!C170="","",'15. Pooled investment vehicles'!C170)</f>
        <v/>
      </c>
    </row>
    <row r="2562" spans="1:2">
      <c r="A2562" t="s">
        <v>4089</v>
      </c>
      <c r="B2562" s="246" t="str">
        <f>IF('15. Pooled investment vehicles'!D170="","",'15. Pooled investment vehicles'!D170)</f>
        <v/>
      </c>
    </row>
    <row r="2563" spans="1:2">
      <c r="A2563" t="s">
        <v>4090</v>
      </c>
      <c r="B2563" s="246" t="str">
        <f>IF('15. Pooled investment vehicles'!E170="Please select","",'15. Pooled investment vehicles'!E170)</f>
        <v/>
      </c>
    </row>
    <row r="2564" spans="1:2">
      <c r="A2564" t="s">
        <v>4091</v>
      </c>
      <c r="B2564" s="246" t="str">
        <f>IF('15. Pooled investment vehicles'!F170="Please select","",'15. Pooled investment vehicles'!F170)</f>
        <v/>
      </c>
    </row>
    <row r="2565" spans="1:2">
      <c r="A2565" t="s">
        <v>4092</v>
      </c>
      <c r="B2565" s="246" t="str">
        <f>IF('15. Pooled investment vehicles'!G170="Please select country","",'15. Pooled investment vehicles'!G170)</f>
        <v/>
      </c>
    </row>
    <row r="2566" spans="1:2">
      <c r="A2566" t="s">
        <v>4093</v>
      </c>
      <c r="B2566" s="246" t="str">
        <f>IF('15. Pooled investment vehicles'!H170="","",'15. Pooled investment vehicles'!H170)</f>
        <v/>
      </c>
    </row>
    <row r="2567" spans="1:2">
      <c r="A2567" t="s">
        <v>4094</v>
      </c>
      <c r="B2567" s="246" t="str">
        <f>IF('15. Pooled investment vehicles'!I170="Please select","",'15. Pooled investment vehicles'!I170)</f>
        <v/>
      </c>
    </row>
    <row r="2568" spans="1:2">
      <c r="A2568" t="s">
        <v>4095</v>
      </c>
      <c r="B2568" s="246" t="str">
        <f>IF('15. Pooled investment vehicles'!J170="","",'15. Pooled investment vehicles'!J170)</f>
        <v/>
      </c>
    </row>
    <row r="2569" spans="1:2">
      <c r="A2569" t="s">
        <v>4096</v>
      </c>
      <c r="B2569" s="246" t="str">
        <f>IF('15. Pooled investment vehicles'!K170="","",'15. Pooled investment vehicles'!K170)</f>
        <v/>
      </c>
    </row>
    <row r="2570" spans="1:2">
      <c r="A2570" t="s">
        <v>4097</v>
      </c>
      <c r="B2570" s="246" t="str">
        <f>IF('15. Pooled investment vehicles'!A171="","",'15. Pooled investment vehicles'!A171)</f>
        <v/>
      </c>
    </row>
    <row r="2571" spans="1:2">
      <c r="A2571" t="s">
        <v>4098</v>
      </c>
      <c r="B2571" s="246" t="str">
        <f>IF('15. Pooled investment vehicles'!B171="","",'15. Pooled investment vehicles'!B171)</f>
        <v/>
      </c>
    </row>
    <row r="2572" spans="1:2">
      <c r="A2572" t="s">
        <v>4099</v>
      </c>
      <c r="B2572" s="246" t="str">
        <f>IF('15. Pooled investment vehicles'!C171="","",'15. Pooled investment vehicles'!C171)</f>
        <v/>
      </c>
    </row>
    <row r="2573" spans="1:2">
      <c r="A2573" t="s">
        <v>4100</v>
      </c>
      <c r="B2573" s="246" t="str">
        <f>IF('15. Pooled investment vehicles'!D171="","",'15. Pooled investment vehicles'!D171)</f>
        <v/>
      </c>
    </row>
    <row r="2574" spans="1:2">
      <c r="A2574" t="s">
        <v>4101</v>
      </c>
      <c r="B2574" s="246" t="str">
        <f>IF('15. Pooled investment vehicles'!E171="Please select","",'15. Pooled investment vehicles'!E171)</f>
        <v/>
      </c>
    </row>
    <row r="2575" spans="1:2">
      <c r="A2575" t="s">
        <v>4102</v>
      </c>
      <c r="B2575" s="246" t="str">
        <f>IF('15. Pooled investment vehicles'!F171="Please select","",'15. Pooled investment vehicles'!F171)</f>
        <v/>
      </c>
    </row>
    <row r="2576" spans="1:2">
      <c r="A2576" t="s">
        <v>4103</v>
      </c>
      <c r="B2576" s="246" t="str">
        <f>IF('15. Pooled investment vehicles'!G171="Please select country","",'15. Pooled investment vehicles'!G171)</f>
        <v/>
      </c>
    </row>
    <row r="2577" spans="1:2">
      <c r="A2577" t="s">
        <v>4104</v>
      </c>
      <c r="B2577" s="246" t="str">
        <f>IF('15. Pooled investment vehicles'!H171="","",'15. Pooled investment vehicles'!H171)</f>
        <v/>
      </c>
    </row>
    <row r="2578" spans="1:2">
      <c r="A2578" t="s">
        <v>4105</v>
      </c>
      <c r="B2578" s="246" t="str">
        <f>IF('15. Pooled investment vehicles'!I171="Please select","",'15. Pooled investment vehicles'!I171)</f>
        <v/>
      </c>
    </row>
    <row r="2579" spans="1:2">
      <c r="A2579" t="s">
        <v>4106</v>
      </c>
      <c r="B2579" s="246" t="str">
        <f>IF('15. Pooled investment vehicles'!J171="","",'15. Pooled investment vehicles'!J171)</f>
        <v/>
      </c>
    </row>
    <row r="2580" spans="1:2">
      <c r="A2580" t="s">
        <v>4107</v>
      </c>
      <c r="B2580" s="246" t="str">
        <f>IF('15. Pooled investment vehicles'!K171="","",'15. Pooled investment vehicles'!K171)</f>
        <v/>
      </c>
    </row>
    <row r="2581" spans="1:2">
      <c r="A2581" t="s">
        <v>4108</v>
      </c>
      <c r="B2581" s="246" t="str">
        <f>IF('15. Pooled investment vehicles'!A172="","",'15. Pooled investment vehicles'!A172)</f>
        <v/>
      </c>
    </row>
    <row r="2582" spans="1:2">
      <c r="A2582" t="s">
        <v>4109</v>
      </c>
      <c r="B2582" s="246" t="str">
        <f>IF('15. Pooled investment vehicles'!B172="","",'15. Pooled investment vehicles'!B172)</f>
        <v/>
      </c>
    </row>
    <row r="2583" spans="1:2">
      <c r="A2583" t="s">
        <v>4110</v>
      </c>
      <c r="B2583" s="246" t="str">
        <f>IF('15. Pooled investment vehicles'!C172="","",'15. Pooled investment vehicles'!C172)</f>
        <v/>
      </c>
    </row>
    <row r="2584" spans="1:2">
      <c r="A2584" t="s">
        <v>4111</v>
      </c>
      <c r="B2584" s="246" t="str">
        <f>IF('15. Pooled investment vehicles'!D172="","",'15. Pooled investment vehicles'!D172)</f>
        <v/>
      </c>
    </row>
    <row r="2585" spans="1:2">
      <c r="A2585" t="s">
        <v>4112</v>
      </c>
      <c r="B2585" s="246" t="str">
        <f>IF('15. Pooled investment vehicles'!E172="Please select","",'15. Pooled investment vehicles'!E172)</f>
        <v/>
      </c>
    </row>
    <row r="2586" spans="1:2">
      <c r="A2586" t="s">
        <v>4113</v>
      </c>
      <c r="B2586" s="246" t="str">
        <f>IF('15. Pooled investment vehicles'!F172="Please select","",'15. Pooled investment vehicles'!F172)</f>
        <v/>
      </c>
    </row>
    <row r="2587" spans="1:2">
      <c r="A2587" t="s">
        <v>4114</v>
      </c>
      <c r="B2587" s="246" t="str">
        <f>IF('15. Pooled investment vehicles'!G172="Please select country","",'15. Pooled investment vehicles'!G172)</f>
        <v/>
      </c>
    </row>
    <row r="2588" spans="1:2">
      <c r="A2588" t="s">
        <v>4115</v>
      </c>
      <c r="B2588" s="246" t="str">
        <f>IF('15. Pooled investment vehicles'!H172="","",'15. Pooled investment vehicles'!H172)</f>
        <v/>
      </c>
    </row>
    <row r="2589" spans="1:2">
      <c r="A2589" t="s">
        <v>4116</v>
      </c>
      <c r="B2589" s="246" t="str">
        <f>IF('15. Pooled investment vehicles'!I172="Please select","",'15. Pooled investment vehicles'!I172)</f>
        <v/>
      </c>
    </row>
    <row r="2590" spans="1:2">
      <c r="A2590" t="s">
        <v>4117</v>
      </c>
      <c r="B2590" s="246" t="str">
        <f>IF('15. Pooled investment vehicles'!J172="","",'15. Pooled investment vehicles'!J172)</f>
        <v/>
      </c>
    </row>
    <row r="2591" spans="1:2">
      <c r="A2591" t="s">
        <v>4118</v>
      </c>
      <c r="B2591" s="246" t="str">
        <f>IF('15. Pooled investment vehicles'!K172="","",'15. Pooled investment vehicles'!K172)</f>
        <v/>
      </c>
    </row>
    <row r="2592" spans="1:2">
      <c r="A2592" t="s">
        <v>4119</v>
      </c>
      <c r="B2592" s="246" t="str">
        <f>IF('15. Pooled investment vehicles'!A173="","",'15. Pooled investment vehicles'!A173)</f>
        <v/>
      </c>
    </row>
    <row r="2593" spans="1:2">
      <c r="A2593" t="s">
        <v>4120</v>
      </c>
      <c r="B2593" s="246" t="str">
        <f>IF('15. Pooled investment vehicles'!B173="","",'15. Pooled investment vehicles'!B173)</f>
        <v/>
      </c>
    </row>
    <row r="2594" spans="1:2">
      <c r="A2594" t="s">
        <v>4121</v>
      </c>
      <c r="B2594" s="246" t="str">
        <f>IF('15. Pooled investment vehicles'!C173="","",'15. Pooled investment vehicles'!C173)</f>
        <v/>
      </c>
    </row>
    <row r="2595" spans="1:2">
      <c r="A2595" t="s">
        <v>4122</v>
      </c>
      <c r="B2595" s="246" t="str">
        <f>IF('15. Pooled investment vehicles'!D173="","",'15. Pooled investment vehicles'!D173)</f>
        <v/>
      </c>
    </row>
    <row r="2596" spans="1:2">
      <c r="A2596" t="s">
        <v>4123</v>
      </c>
      <c r="B2596" s="246" t="str">
        <f>IF('15. Pooled investment vehicles'!E173="Please select","",'15. Pooled investment vehicles'!E173)</f>
        <v/>
      </c>
    </row>
    <row r="2597" spans="1:2">
      <c r="A2597" t="s">
        <v>4124</v>
      </c>
      <c r="B2597" s="246" t="str">
        <f>IF('15. Pooled investment vehicles'!F173="Please select","",'15. Pooled investment vehicles'!F173)</f>
        <v/>
      </c>
    </row>
    <row r="2598" spans="1:2">
      <c r="A2598" t="s">
        <v>4125</v>
      </c>
      <c r="B2598" s="246" t="str">
        <f>IF('15. Pooled investment vehicles'!G173="Please select country","",'15. Pooled investment vehicles'!G173)</f>
        <v/>
      </c>
    </row>
    <row r="2599" spans="1:2">
      <c r="A2599" t="s">
        <v>4126</v>
      </c>
      <c r="B2599" s="246" t="str">
        <f>IF('15. Pooled investment vehicles'!H173="","",'15. Pooled investment vehicles'!H173)</f>
        <v/>
      </c>
    </row>
    <row r="2600" spans="1:2">
      <c r="A2600" t="s">
        <v>4127</v>
      </c>
      <c r="B2600" s="246" t="str">
        <f>IF('15. Pooled investment vehicles'!I173="Please select","",'15. Pooled investment vehicles'!I173)</f>
        <v/>
      </c>
    </row>
    <row r="2601" spans="1:2">
      <c r="A2601" t="s">
        <v>4128</v>
      </c>
      <c r="B2601" s="246" t="str">
        <f>IF('15. Pooled investment vehicles'!J173="","",'15. Pooled investment vehicles'!J173)</f>
        <v/>
      </c>
    </row>
    <row r="2602" spans="1:2">
      <c r="A2602" t="s">
        <v>4129</v>
      </c>
      <c r="B2602" s="246" t="str">
        <f>IF('15. Pooled investment vehicles'!K173="","",'15. Pooled investment vehicles'!K173)</f>
        <v/>
      </c>
    </row>
    <row r="2603" spans="1:2">
      <c r="A2603" t="s">
        <v>4130</v>
      </c>
      <c r="B2603" s="246" t="str">
        <f>IF('15. Pooled investment vehicles'!A174="","",'15. Pooled investment vehicles'!A174)</f>
        <v/>
      </c>
    </row>
    <row r="2604" spans="1:2">
      <c r="A2604" t="s">
        <v>4131</v>
      </c>
      <c r="B2604" s="246" t="str">
        <f>IF('15. Pooled investment vehicles'!B174="","",'15. Pooled investment vehicles'!B174)</f>
        <v/>
      </c>
    </row>
    <row r="2605" spans="1:2">
      <c r="A2605" t="s">
        <v>4132</v>
      </c>
      <c r="B2605" s="246" t="str">
        <f>IF('15. Pooled investment vehicles'!C174="","",'15. Pooled investment vehicles'!C174)</f>
        <v/>
      </c>
    </row>
    <row r="2606" spans="1:2">
      <c r="A2606" t="s">
        <v>4133</v>
      </c>
      <c r="B2606" s="246" t="str">
        <f>IF('15. Pooled investment vehicles'!D174="","",'15. Pooled investment vehicles'!D174)</f>
        <v/>
      </c>
    </row>
    <row r="2607" spans="1:2">
      <c r="A2607" t="s">
        <v>4134</v>
      </c>
      <c r="B2607" s="246" t="str">
        <f>IF('15. Pooled investment vehicles'!E174="Please select","",'15. Pooled investment vehicles'!E174)</f>
        <v/>
      </c>
    </row>
    <row r="2608" spans="1:2">
      <c r="A2608" t="s">
        <v>4135</v>
      </c>
      <c r="B2608" s="246" t="str">
        <f>IF('15. Pooled investment vehicles'!F174="Please select","",'15. Pooled investment vehicles'!F174)</f>
        <v/>
      </c>
    </row>
    <row r="2609" spans="1:2">
      <c r="A2609" t="s">
        <v>4136</v>
      </c>
      <c r="B2609" s="246" t="str">
        <f>IF('15. Pooled investment vehicles'!G174="Please select country","",'15. Pooled investment vehicles'!G174)</f>
        <v/>
      </c>
    </row>
    <row r="2610" spans="1:2">
      <c r="A2610" t="s">
        <v>4137</v>
      </c>
      <c r="B2610" s="246" t="str">
        <f>IF('15. Pooled investment vehicles'!H174="","",'15. Pooled investment vehicles'!H174)</f>
        <v/>
      </c>
    </row>
    <row r="2611" spans="1:2">
      <c r="A2611" t="s">
        <v>4138</v>
      </c>
      <c r="B2611" s="246" t="str">
        <f>IF('15. Pooled investment vehicles'!I174="Please select","",'15. Pooled investment vehicles'!I174)</f>
        <v/>
      </c>
    </row>
    <row r="2612" spans="1:2">
      <c r="A2612" t="s">
        <v>4139</v>
      </c>
      <c r="B2612" s="246" t="str">
        <f>IF('15. Pooled investment vehicles'!J174="","",'15. Pooled investment vehicles'!J174)</f>
        <v/>
      </c>
    </row>
    <row r="2613" spans="1:2">
      <c r="A2613" t="s">
        <v>4140</v>
      </c>
      <c r="B2613" s="246" t="str">
        <f>IF('15. Pooled investment vehicles'!K174="","",'15. Pooled investment vehicles'!K174)</f>
        <v/>
      </c>
    </row>
    <row r="2614" spans="1:2">
      <c r="A2614" t="s">
        <v>4141</v>
      </c>
      <c r="B2614" s="246" t="str">
        <f>IF('15. Pooled investment vehicles'!A175="","",'15. Pooled investment vehicles'!A175)</f>
        <v/>
      </c>
    </row>
    <row r="2615" spans="1:2">
      <c r="A2615" t="s">
        <v>4142</v>
      </c>
      <c r="B2615" s="246" t="str">
        <f>IF('15. Pooled investment vehicles'!B175="","",'15. Pooled investment vehicles'!B175)</f>
        <v/>
      </c>
    </row>
    <row r="2616" spans="1:2">
      <c r="A2616" t="s">
        <v>4143</v>
      </c>
      <c r="B2616" s="246" t="str">
        <f>IF('15. Pooled investment vehicles'!C175="","",'15. Pooled investment vehicles'!C175)</f>
        <v/>
      </c>
    </row>
    <row r="2617" spans="1:2">
      <c r="A2617" t="s">
        <v>4144</v>
      </c>
      <c r="B2617" s="246" t="str">
        <f>IF('15. Pooled investment vehicles'!D175="","",'15. Pooled investment vehicles'!D175)</f>
        <v/>
      </c>
    </row>
    <row r="2618" spans="1:2">
      <c r="A2618" t="s">
        <v>4145</v>
      </c>
      <c r="B2618" s="246" t="str">
        <f>IF('15. Pooled investment vehicles'!E175="Please select","",'15. Pooled investment vehicles'!E175)</f>
        <v/>
      </c>
    </row>
    <row r="2619" spans="1:2">
      <c r="A2619" t="s">
        <v>4146</v>
      </c>
      <c r="B2619" s="246" t="str">
        <f>IF('15. Pooled investment vehicles'!F175="Please select","",'15. Pooled investment vehicles'!F175)</f>
        <v/>
      </c>
    </row>
    <row r="2620" spans="1:2">
      <c r="A2620" t="s">
        <v>4147</v>
      </c>
      <c r="B2620" s="246" t="str">
        <f>IF('15. Pooled investment vehicles'!G175="Please select country","",'15. Pooled investment vehicles'!G175)</f>
        <v/>
      </c>
    </row>
    <row r="2621" spans="1:2">
      <c r="A2621" t="s">
        <v>4148</v>
      </c>
      <c r="B2621" s="246" t="str">
        <f>IF('15. Pooled investment vehicles'!H175="","",'15. Pooled investment vehicles'!H175)</f>
        <v/>
      </c>
    </row>
    <row r="2622" spans="1:2">
      <c r="A2622" t="s">
        <v>4149</v>
      </c>
      <c r="B2622" s="246" t="str">
        <f>IF('15. Pooled investment vehicles'!I175="Please select","",'15. Pooled investment vehicles'!I175)</f>
        <v/>
      </c>
    </row>
    <row r="2623" spans="1:2">
      <c r="A2623" t="s">
        <v>4150</v>
      </c>
      <c r="B2623" s="246" t="str">
        <f>IF('15. Pooled investment vehicles'!J175="","",'15. Pooled investment vehicles'!J175)</f>
        <v/>
      </c>
    </row>
    <row r="2624" spans="1:2">
      <c r="A2624" t="s">
        <v>4151</v>
      </c>
      <c r="B2624" s="246" t="str">
        <f>IF('15. Pooled investment vehicles'!K175="","",'15. Pooled investment vehicles'!K175)</f>
        <v/>
      </c>
    </row>
    <row r="2625" spans="1:2">
      <c r="A2625" t="s">
        <v>4152</v>
      </c>
      <c r="B2625" s="246" t="str">
        <f>IF('15. Pooled investment vehicles'!A176="","",'15. Pooled investment vehicles'!A176)</f>
        <v/>
      </c>
    </row>
    <row r="2626" spans="1:2">
      <c r="A2626" t="s">
        <v>4153</v>
      </c>
      <c r="B2626" s="246" t="str">
        <f>IF('15. Pooled investment vehicles'!B176="","",'15. Pooled investment vehicles'!B176)</f>
        <v/>
      </c>
    </row>
    <row r="2627" spans="1:2">
      <c r="A2627" t="s">
        <v>4154</v>
      </c>
      <c r="B2627" s="246" t="str">
        <f>IF('15. Pooled investment vehicles'!C176="","",'15. Pooled investment vehicles'!C176)</f>
        <v/>
      </c>
    </row>
    <row r="2628" spans="1:2">
      <c r="A2628" t="s">
        <v>4155</v>
      </c>
      <c r="B2628" s="246" t="str">
        <f>IF('15. Pooled investment vehicles'!D176="","",'15. Pooled investment vehicles'!D176)</f>
        <v/>
      </c>
    </row>
    <row r="2629" spans="1:2">
      <c r="A2629" t="s">
        <v>4156</v>
      </c>
      <c r="B2629" s="246" t="str">
        <f>IF('15. Pooled investment vehicles'!E176="Please select","",'15. Pooled investment vehicles'!E176)</f>
        <v/>
      </c>
    </row>
    <row r="2630" spans="1:2">
      <c r="A2630" t="s">
        <v>4157</v>
      </c>
      <c r="B2630" s="246" t="str">
        <f>IF('15. Pooled investment vehicles'!F176="Please select","",'15. Pooled investment vehicles'!F176)</f>
        <v/>
      </c>
    </row>
    <row r="2631" spans="1:2">
      <c r="A2631" t="s">
        <v>4158</v>
      </c>
      <c r="B2631" s="246" t="str">
        <f>IF('15. Pooled investment vehicles'!G176="Please select country","",'15. Pooled investment vehicles'!G176)</f>
        <v/>
      </c>
    </row>
    <row r="2632" spans="1:2">
      <c r="A2632" t="s">
        <v>4159</v>
      </c>
      <c r="B2632" s="246" t="str">
        <f>IF('15. Pooled investment vehicles'!H176="","",'15. Pooled investment vehicles'!H176)</f>
        <v/>
      </c>
    </row>
    <row r="2633" spans="1:2">
      <c r="A2633" t="s">
        <v>4160</v>
      </c>
      <c r="B2633" s="246" t="str">
        <f>IF('15. Pooled investment vehicles'!I176="Please select","",'15. Pooled investment vehicles'!I176)</f>
        <v/>
      </c>
    </row>
    <row r="2634" spans="1:2">
      <c r="A2634" t="s">
        <v>4161</v>
      </c>
      <c r="B2634" s="246" t="str">
        <f>IF('15. Pooled investment vehicles'!J176="","",'15. Pooled investment vehicles'!J176)</f>
        <v/>
      </c>
    </row>
    <row r="2635" spans="1:2">
      <c r="A2635" t="s">
        <v>4162</v>
      </c>
      <c r="B2635" s="246" t="str">
        <f>IF('15. Pooled investment vehicles'!K176="","",'15. Pooled investment vehicles'!K176)</f>
        <v/>
      </c>
    </row>
    <row r="2636" spans="1:2">
      <c r="A2636" t="s">
        <v>4163</v>
      </c>
      <c r="B2636" s="246" t="str">
        <f>IF('15. Pooled investment vehicles'!A177="","",'15. Pooled investment vehicles'!A177)</f>
        <v/>
      </c>
    </row>
    <row r="2637" spans="1:2">
      <c r="A2637" t="s">
        <v>4164</v>
      </c>
      <c r="B2637" s="246" t="str">
        <f>IF('15. Pooled investment vehicles'!B177="","",'15. Pooled investment vehicles'!B177)</f>
        <v/>
      </c>
    </row>
    <row r="2638" spans="1:2">
      <c r="A2638" t="s">
        <v>4165</v>
      </c>
      <c r="B2638" s="246" t="str">
        <f>IF('15. Pooled investment vehicles'!C177="","",'15. Pooled investment vehicles'!C177)</f>
        <v/>
      </c>
    </row>
    <row r="2639" spans="1:2">
      <c r="A2639" t="s">
        <v>4166</v>
      </c>
      <c r="B2639" s="246" t="str">
        <f>IF('15. Pooled investment vehicles'!D177="","",'15. Pooled investment vehicles'!D177)</f>
        <v/>
      </c>
    </row>
    <row r="2640" spans="1:2">
      <c r="A2640" t="s">
        <v>4167</v>
      </c>
      <c r="B2640" s="246" t="str">
        <f>IF('15. Pooled investment vehicles'!E177="Please select","",'15. Pooled investment vehicles'!E177)</f>
        <v/>
      </c>
    </row>
    <row r="2641" spans="1:2">
      <c r="A2641" t="s">
        <v>4168</v>
      </c>
      <c r="B2641" s="246" t="str">
        <f>IF('15. Pooled investment vehicles'!F177="Please select","",'15. Pooled investment vehicles'!F177)</f>
        <v/>
      </c>
    </row>
    <row r="2642" spans="1:2">
      <c r="A2642" t="s">
        <v>4169</v>
      </c>
      <c r="B2642" s="246" t="str">
        <f>IF('15. Pooled investment vehicles'!G177="Please select country","",'15. Pooled investment vehicles'!G177)</f>
        <v/>
      </c>
    </row>
    <row r="2643" spans="1:2">
      <c r="A2643" t="s">
        <v>4170</v>
      </c>
      <c r="B2643" s="246" t="str">
        <f>IF('15. Pooled investment vehicles'!H177="","",'15. Pooled investment vehicles'!H177)</f>
        <v/>
      </c>
    </row>
    <row r="2644" spans="1:2">
      <c r="A2644" t="s">
        <v>4171</v>
      </c>
      <c r="B2644" s="246" t="str">
        <f>IF('15. Pooled investment vehicles'!I177="Please select","",'15. Pooled investment vehicles'!I177)</f>
        <v/>
      </c>
    </row>
    <row r="2645" spans="1:2">
      <c r="A2645" t="s">
        <v>4172</v>
      </c>
      <c r="B2645" s="246" t="str">
        <f>IF('15. Pooled investment vehicles'!J177="","",'15. Pooled investment vehicles'!J177)</f>
        <v/>
      </c>
    </row>
    <row r="2646" spans="1:2">
      <c r="A2646" t="s">
        <v>4173</v>
      </c>
      <c r="B2646" s="246" t="str">
        <f>IF('15. Pooled investment vehicles'!K177="","",'15. Pooled investment vehicles'!K177)</f>
        <v/>
      </c>
    </row>
    <row r="2647" spans="1:2">
      <c r="A2647" t="s">
        <v>4174</v>
      </c>
      <c r="B2647" s="246" t="str">
        <f>IF('15. Pooled investment vehicles'!A178="","",'15. Pooled investment vehicles'!A178)</f>
        <v/>
      </c>
    </row>
    <row r="2648" spans="1:2">
      <c r="A2648" t="s">
        <v>4175</v>
      </c>
      <c r="B2648" s="246" t="str">
        <f>IF('15. Pooled investment vehicles'!B178="","",'15. Pooled investment vehicles'!B178)</f>
        <v/>
      </c>
    </row>
    <row r="2649" spans="1:2">
      <c r="A2649" t="s">
        <v>4176</v>
      </c>
      <c r="B2649" s="246" t="str">
        <f>IF('15. Pooled investment vehicles'!C178="","",'15. Pooled investment vehicles'!C178)</f>
        <v/>
      </c>
    </row>
    <row r="2650" spans="1:2">
      <c r="A2650" t="s">
        <v>4177</v>
      </c>
      <c r="B2650" s="246" t="str">
        <f>IF('15. Pooled investment vehicles'!D178="","",'15. Pooled investment vehicles'!D178)</f>
        <v/>
      </c>
    </row>
    <row r="2651" spans="1:2">
      <c r="A2651" t="s">
        <v>4178</v>
      </c>
      <c r="B2651" s="246" t="str">
        <f>IF('15. Pooled investment vehicles'!E178="Please select","",'15. Pooled investment vehicles'!E178)</f>
        <v/>
      </c>
    </row>
    <row r="2652" spans="1:2">
      <c r="A2652" t="s">
        <v>4179</v>
      </c>
      <c r="B2652" s="246" t="str">
        <f>IF('15. Pooled investment vehicles'!F178="Please select","",'15. Pooled investment vehicles'!F178)</f>
        <v/>
      </c>
    </row>
    <row r="2653" spans="1:2">
      <c r="A2653" t="s">
        <v>4180</v>
      </c>
      <c r="B2653" s="246" t="str">
        <f>IF('15. Pooled investment vehicles'!G178="Please select country","",'15. Pooled investment vehicles'!G178)</f>
        <v/>
      </c>
    </row>
    <row r="2654" spans="1:2">
      <c r="A2654" t="s">
        <v>4181</v>
      </c>
      <c r="B2654" s="246" t="str">
        <f>IF('15. Pooled investment vehicles'!H178="","",'15. Pooled investment vehicles'!H178)</f>
        <v/>
      </c>
    </row>
    <row r="2655" spans="1:2">
      <c r="A2655" t="s">
        <v>4182</v>
      </c>
      <c r="B2655" s="246" t="str">
        <f>IF('15. Pooled investment vehicles'!I178="Please select","",'15. Pooled investment vehicles'!I178)</f>
        <v/>
      </c>
    </row>
    <row r="2656" spans="1:2">
      <c r="A2656" t="s">
        <v>4183</v>
      </c>
      <c r="B2656" s="246" t="str">
        <f>IF('15. Pooled investment vehicles'!J178="","",'15. Pooled investment vehicles'!J178)</f>
        <v/>
      </c>
    </row>
    <row r="2657" spans="1:2">
      <c r="A2657" t="s">
        <v>4184</v>
      </c>
      <c r="B2657" s="246" t="str">
        <f>IF('15. Pooled investment vehicles'!K178="","",'15. Pooled investment vehicles'!K178)</f>
        <v/>
      </c>
    </row>
    <row r="2658" spans="1:2">
      <c r="A2658" t="s">
        <v>4185</v>
      </c>
      <c r="B2658" s="246" t="str">
        <f>IF('15. Pooled investment vehicles'!A179="","",'15. Pooled investment vehicles'!A179)</f>
        <v/>
      </c>
    </row>
    <row r="2659" spans="1:2">
      <c r="A2659" t="s">
        <v>4186</v>
      </c>
      <c r="B2659" s="246" t="str">
        <f>IF('15. Pooled investment vehicles'!B179="","",'15. Pooled investment vehicles'!B179)</f>
        <v/>
      </c>
    </row>
    <row r="2660" spans="1:2">
      <c r="A2660" t="s">
        <v>4187</v>
      </c>
      <c r="B2660" s="246" t="str">
        <f>IF('15. Pooled investment vehicles'!C179="","",'15. Pooled investment vehicles'!C179)</f>
        <v/>
      </c>
    </row>
    <row r="2661" spans="1:2">
      <c r="A2661" t="s">
        <v>4188</v>
      </c>
      <c r="B2661" s="246" t="str">
        <f>IF('15. Pooled investment vehicles'!D179="","",'15. Pooled investment vehicles'!D179)</f>
        <v/>
      </c>
    </row>
    <row r="2662" spans="1:2">
      <c r="A2662" t="s">
        <v>4189</v>
      </c>
      <c r="B2662" s="246" t="str">
        <f>IF('15. Pooled investment vehicles'!E179="Please select","",'15. Pooled investment vehicles'!E179)</f>
        <v/>
      </c>
    </row>
    <row r="2663" spans="1:2">
      <c r="A2663" t="s">
        <v>4190</v>
      </c>
      <c r="B2663" s="246" t="str">
        <f>IF('15. Pooled investment vehicles'!F179="Please select","",'15. Pooled investment vehicles'!F179)</f>
        <v/>
      </c>
    </row>
    <row r="2664" spans="1:2">
      <c r="A2664" t="s">
        <v>4191</v>
      </c>
      <c r="B2664" s="246" t="str">
        <f>IF('15. Pooled investment vehicles'!G179="Please select country","",'15. Pooled investment vehicles'!G179)</f>
        <v/>
      </c>
    </row>
    <row r="2665" spans="1:2">
      <c r="A2665" t="s">
        <v>4192</v>
      </c>
      <c r="B2665" s="246" t="str">
        <f>IF('15. Pooled investment vehicles'!H179="","",'15. Pooled investment vehicles'!H179)</f>
        <v/>
      </c>
    </row>
    <row r="2666" spans="1:2">
      <c r="A2666" t="s">
        <v>4193</v>
      </c>
      <c r="B2666" s="246" t="str">
        <f>IF('15. Pooled investment vehicles'!I179="Please select","",'15. Pooled investment vehicles'!I179)</f>
        <v/>
      </c>
    </row>
    <row r="2667" spans="1:2">
      <c r="A2667" t="s">
        <v>4194</v>
      </c>
      <c r="B2667" s="246" t="str">
        <f>IF('15. Pooled investment vehicles'!J179="","",'15. Pooled investment vehicles'!J179)</f>
        <v/>
      </c>
    </row>
    <row r="2668" spans="1:2">
      <c r="A2668" t="s">
        <v>4195</v>
      </c>
      <c r="B2668" s="246" t="str">
        <f>IF('15. Pooled investment vehicles'!K179="","",'15. Pooled investment vehicles'!K179)</f>
        <v/>
      </c>
    </row>
    <row r="2669" spans="1:2">
      <c r="A2669" t="s">
        <v>4196</v>
      </c>
      <c r="B2669" s="246" t="str">
        <f>IF('15. Pooled investment vehicles'!A180="","",'15. Pooled investment vehicles'!A180)</f>
        <v/>
      </c>
    </row>
    <row r="2670" spans="1:2">
      <c r="A2670" t="s">
        <v>4197</v>
      </c>
      <c r="B2670" s="246" t="str">
        <f>IF('15. Pooled investment vehicles'!B180="","",'15. Pooled investment vehicles'!B180)</f>
        <v/>
      </c>
    </row>
    <row r="2671" spans="1:2">
      <c r="A2671" t="s">
        <v>4198</v>
      </c>
      <c r="B2671" s="246" t="str">
        <f>IF('15. Pooled investment vehicles'!C180="","",'15. Pooled investment vehicles'!C180)</f>
        <v/>
      </c>
    </row>
    <row r="2672" spans="1:2">
      <c r="A2672" t="s">
        <v>4199</v>
      </c>
      <c r="B2672" s="246" t="str">
        <f>IF('15. Pooled investment vehicles'!D180="","",'15. Pooled investment vehicles'!D180)</f>
        <v/>
      </c>
    </row>
    <row r="2673" spans="1:2">
      <c r="A2673" t="s">
        <v>4200</v>
      </c>
      <c r="B2673" s="246" t="str">
        <f>IF('15. Pooled investment vehicles'!E180="Please select","",'15. Pooled investment vehicles'!E180)</f>
        <v/>
      </c>
    </row>
    <row r="2674" spans="1:2">
      <c r="A2674" t="s">
        <v>4201</v>
      </c>
      <c r="B2674" s="246" t="str">
        <f>IF('15. Pooled investment vehicles'!F180="Please select","",'15. Pooled investment vehicles'!F180)</f>
        <v/>
      </c>
    </row>
    <row r="2675" spans="1:2">
      <c r="A2675" t="s">
        <v>4202</v>
      </c>
      <c r="B2675" s="246" t="str">
        <f>IF('15. Pooled investment vehicles'!G180="Please select country","",'15. Pooled investment vehicles'!G180)</f>
        <v/>
      </c>
    </row>
    <row r="2676" spans="1:2">
      <c r="A2676" t="s">
        <v>4203</v>
      </c>
      <c r="B2676" s="246" t="str">
        <f>IF('15. Pooled investment vehicles'!H180="","",'15. Pooled investment vehicles'!H180)</f>
        <v/>
      </c>
    </row>
    <row r="2677" spans="1:2">
      <c r="A2677" t="s">
        <v>4204</v>
      </c>
      <c r="B2677" s="246" t="str">
        <f>IF('15. Pooled investment vehicles'!I180="Please select","",'15. Pooled investment vehicles'!I180)</f>
        <v/>
      </c>
    </row>
    <row r="2678" spans="1:2">
      <c r="A2678" t="s">
        <v>4205</v>
      </c>
      <c r="B2678" s="246" t="str">
        <f>IF('15. Pooled investment vehicles'!J180="","",'15. Pooled investment vehicles'!J180)</f>
        <v/>
      </c>
    </row>
    <row r="2679" spans="1:2">
      <c r="A2679" t="s">
        <v>4206</v>
      </c>
      <c r="B2679" s="246" t="str">
        <f>IF('15. Pooled investment vehicles'!K180="","",'15. Pooled investment vehicles'!K180)</f>
        <v/>
      </c>
    </row>
    <row r="2680" spans="1:2">
      <c r="A2680" t="s">
        <v>4207</v>
      </c>
      <c r="B2680" s="246" t="str">
        <f>IF('15. Pooled investment vehicles'!A181="","",'15. Pooled investment vehicles'!A181)</f>
        <v/>
      </c>
    </row>
    <row r="2681" spans="1:2">
      <c r="A2681" t="s">
        <v>4208</v>
      </c>
      <c r="B2681" s="246" t="str">
        <f>IF('15. Pooled investment vehicles'!B181="","",'15. Pooled investment vehicles'!B181)</f>
        <v/>
      </c>
    </row>
    <row r="2682" spans="1:2">
      <c r="A2682" t="s">
        <v>4209</v>
      </c>
      <c r="B2682" s="246" t="str">
        <f>IF('15. Pooled investment vehicles'!C181="","",'15. Pooled investment vehicles'!C181)</f>
        <v/>
      </c>
    </row>
    <row r="2683" spans="1:2">
      <c r="A2683" t="s">
        <v>4210</v>
      </c>
      <c r="B2683" s="246" t="str">
        <f>IF('15. Pooled investment vehicles'!D181="","",'15. Pooled investment vehicles'!D181)</f>
        <v/>
      </c>
    </row>
    <row r="2684" spans="1:2">
      <c r="A2684" t="s">
        <v>4211</v>
      </c>
      <c r="B2684" s="246" t="str">
        <f>IF('15. Pooled investment vehicles'!E181="Please select","",'15. Pooled investment vehicles'!E181)</f>
        <v/>
      </c>
    </row>
    <row r="2685" spans="1:2">
      <c r="A2685" t="s">
        <v>4212</v>
      </c>
      <c r="B2685" s="246" t="str">
        <f>IF('15. Pooled investment vehicles'!F181="Please select","",'15. Pooled investment vehicles'!F181)</f>
        <v/>
      </c>
    </row>
    <row r="2686" spans="1:2">
      <c r="A2686" t="s">
        <v>4213</v>
      </c>
      <c r="B2686" s="246" t="str">
        <f>IF('15. Pooled investment vehicles'!G181="Please select country","",'15. Pooled investment vehicles'!G181)</f>
        <v/>
      </c>
    </row>
    <row r="2687" spans="1:2">
      <c r="A2687" t="s">
        <v>4214</v>
      </c>
      <c r="B2687" s="246" t="str">
        <f>IF('15. Pooled investment vehicles'!H181="","",'15. Pooled investment vehicles'!H181)</f>
        <v/>
      </c>
    </row>
    <row r="2688" spans="1:2">
      <c r="A2688" t="s">
        <v>4215</v>
      </c>
      <c r="B2688" s="246" t="str">
        <f>IF('15. Pooled investment vehicles'!I181="Please select","",'15. Pooled investment vehicles'!I181)</f>
        <v/>
      </c>
    </row>
    <row r="2689" spans="1:2">
      <c r="A2689" t="s">
        <v>4216</v>
      </c>
      <c r="B2689" s="246" t="str">
        <f>IF('15. Pooled investment vehicles'!J181="","",'15. Pooled investment vehicles'!J181)</f>
        <v/>
      </c>
    </row>
    <row r="2690" spans="1:2">
      <c r="A2690" t="s">
        <v>4217</v>
      </c>
      <c r="B2690" s="246" t="str">
        <f>IF('15. Pooled investment vehicles'!K181="","",'15. Pooled investment vehicles'!K181)</f>
        <v/>
      </c>
    </row>
    <row r="2691" spans="1:2">
      <c r="A2691" t="s">
        <v>4218</v>
      </c>
      <c r="B2691" s="246" t="str">
        <f>IF('15. Pooled investment vehicles'!A182="","",'15. Pooled investment vehicles'!A182)</f>
        <v/>
      </c>
    </row>
    <row r="2692" spans="1:2">
      <c r="A2692" t="s">
        <v>4219</v>
      </c>
      <c r="B2692" s="246" t="str">
        <f>IF('15. Pooled investment vehicles'!B182="","",'15. Pooled investment vehicles'!B182)</f>
        <v/>
      </c>
    </row>
    <row r="2693" spans="1:2">
      <c r="A2693" t="s">
        <v>4220</v>
      </c>
      <c r="B2693" s="246" t="str">
        <f>IF('15. Pooled investment vehicles'!C182="","",'15. Pooled investment vehicles'!C182)</f>
        <v/>
      </c>
    </row>
    <row r="2694" spans="1:2">
      <c r="A2694" t="s">
        <v>4221</v>
      </c>
      <c r="B2694" s="246" t="str">
        <f>IF('15. Pooled investment vehicles'!D182="","",'15. Pooled investment vehicles'!D182)</f>
        <v/>
      </c>
    </row>
    <row r="2695" spans="1:2">
      <c r="A2695" t="s">
        <v>4222</v>
      </c>
      <c r="B2695" s="246" t="str">
        <f>IF('15. Pooled investment vehicles'!E182="Please select","",'15. Pooled investment vehicles'!E182)</f>
        <v/>
      </c>
    </row>
    <row r="2696" spans="1:2">
      <c r="A2696" t="s">
        <v>4223</v>
      </c>
      <c r="B2696" s="246" t="str">
        <f>IF('15. Pooled investment vehicles'!F182="Please select","",'15. Pooled investment vehicles'!F182)</f>
        <v/>
      </c>
    </row>
    <row r="2697" spans="1:2">
      <c r="A2697" t="s">
        <v>4224</v>
      </c>
      <c r="B2697" s="246" t="str">
        <f>IF('15. Pooled investment vehicles'!G182="Please select country","",'15. Pooled investment vehicles'!G182)</f>
        <v/>
      </c>
    </row>
    <row r="2698" spans="1:2">
      <c r="A2698" t="s">
        <v>4225</v>
      </c>
      <c r="B2698" s="246" t="str">
        <f>IF('15. Pooled investment vehicles'!H182="","",'15. Pooled investment vehicles'!H182)</f>
        <v/>
      </c>
    </row>
    <row r="2699" spans="1:2">
      <c r="A2699" t="s">
        <v>4226</v>
      </c>
      <c r="B2699" s="246" t="str">
        <f>IF('15. Pooled investment vehicles'!I182="Please select","",'15. Pooled investment vehicles'!I182)</f>
        <v/>
      </c>
    </row>
    <row r="2700" spans="1:2">
      <c r="A2700" t="s">
        <v>4227</v>
      </c>
      <c r="B2700" s="246" t="str">
        <f>IF('15. Pooled investment vehicles'!J182="","",'15. Pooled investment vehicles'!J182)</f>
        <v/>
      </c>
    </row>
    <row r="2701" spans="1:2">
      <c r="A2701" t="s">
        <v>4228</v>
      </c>
      <c r="B2701" s="246" t="str">
        <f>IF('15. Pooled investment vehicles'!K182="","",'15. Pooled investment vehicles'!K182)</f>
        <v/>
      </c>
    </row>
    <row r="2702" spans="1:2">
      <c r="A2702" t="s">
        <v>4229</v>
      </c>
      <c r="B2702" s="246" t="str">
        <f>IF('15. Pooled investment vehicles'!A183="","",'15. Pooled investment vehicles'!A183)</f>
        <v/>
      </c>
    </row>
    <row r="2703" spans="1:2">
      <c r="A2703" t="s">
        <v>4230</v>
      </c>
      <c r="B2703" s="246" t="str">
        <f>IF('15. Pooled investment vehicles'!B183="","",'15. Pooled investment vehicles'!B183)</f>
        <v/>
      </c>
    </row>
    <row r="2704" spans="1:2">
      <c r="A2704" t="s">
        <v>4231</v>
      </c>
      <c r="B2704" s="246" t="str">
        <f>IF('15. Pooled investment vehicles'!C183="","",'15. Pooled investment vehicles'!C183)</f>
        <v/>
      </c>
    </row>
    <row r="2705" spans="1:2">
      <c r="A2705" t="s">
        <v>4232</v>
      </c>
      <c r="B2705" s="246" t="str">
        <f>IF('15. Pooled investment vehicles'!D183="","",'15. Pooled investment vehicles'!D183)</f>
        <v/>
      </c>
    </row>
    <row r="2706" spans="1:2">
      <c r="A2706" t="s">
        <v>4233</v>
      </c>
      <c r="B2706" s="246" t="str">
        <f>IF('15. Pooled investment vehicles'!E183="Please select","",'15. Pooled investment vehicles'!E183)</f>
        <v/>
      </c>
    </row>
    <row r="2707" spans="1:2">
      <c r="A2707" t="s">
        <v>4234</v>
      </c>
      <c r="B2707" s="246" t="str">
        <f>IF('15. Pooled investment vehicles'!F183="Please select","",'15. Pooled investment vehicles'!F183)</f>
        <v/>
      </c>
    </row>
    <row r="2708" spans="1:2">
      <c r="A2708" t="s">
        <v>4235</v>
      </c>
      <c r="B2708" s="246" t="str">
        <f>IF('15. Pooled investment vehicles'!G183="Please select country","",'15. Pooled investment vehicles'!G183)</f>
        <v/>
      </c>
    </row>
    <row r="2709" spans="1:2">
      <c r="A2709" t="s">
        <v>4236</v>
      </c>
      <c r="B2709" s="246" t="str">
        <f>IF('15. Pooled investment vehicles'!H183="","",'15. Pooled investment vehicles'!H183)</f>
        <v/>
      </c>
    </row>
    <row r="2710" spans="1:2">
      <c r="A2710" t="s">
        <v>4237</v>
      </c>
      <c r="B2710" s="246" t="str">
        <f>IF('15. Pooled investment vehicles'!I183="Please select","",'15. Pooled investment vehicles'!I183)</f>
        <v/>
      </c>
    </row>
    <row r="2711" spans="1:2">
      <c r="A2711" t="s">
        <v>4238</v>
      </c>
      <c r="B2711" s="246" t="str">
        <f>IF('15. Pooled investment vehicles'!J183="","",'15. Pooled investment vehicles'!J183)</f>
        <v/>
      </c>
    </row>
    <row r="2712" spans="1:2">
      <c r="A2712" t="s">
        <v>4239</v>
      </c>
      <c r="B2712" s="246" t="str">
        <f>IF('15. Pooled investment vehicles'!K183="","",'15. Pooled investment vehicles'!K183)</f>
        <v/>
      </c>
    </row>
    <row r="2713" spans="1:2">
      <c r="A2713" t="s">
        <v>4240</v>
      </c>
      <c r="B2713" s="246" t="str">
        <f>IF('15. Pooled investment vehicles'!A184="","",'15. Pooled investment vehicles'!A184)</f>
        <v/>
      </c>
    </row>
    <row r="2714" spans="1:2">
      <c r="A2714" t="s">
        <v>4241</v>
      </c>
      <c r="B2714" s="246" t="str">
        <f>IF('15. Pooled investment vehicles'!B184="","",'15. Pooled investment vehicles'!B184)</f>
        <v/>
      </c>
    </row>
    <row r="2715" spans="1:2">
      <c r="A2715" t="s">
        <v>4242</v>
      </c>
      <c r="B2715" s="246" t="str">
        <f>IF('15. Pooled investment vehicles'!C184="","",'15. Pooled investment vehicles'!C184)</f>
        <v/>
      </c>
    </row>
    <row r="2716" spans="1:2">
      <c r="A2716" t="s">
        <v>4243</v>
      </c>
      <c r="B2716" s="246" t="str">
        <f>IF('15. Pooled investment vehicles'!D184="","",'15. Pooled investment vehicles'!D184)</f>
        <v/>
      </c>
    </row>
    <row r="2717" spans="1:2">
      <c r="A2717" t="s">
        <v>4244</v>
      </c>
      <c r="B2717" s="246" t="str">
        <f>IF('15. Pooled investment vehicles'!E184="Please select","",'15. Pooled investment vehicles'!E184)</f>
        <v/>
      </c>
    </row>
    <row r="2718" spans="1:2">
      <c r="A2718" t="s">
        <v>4245</v>
      </c>
      <c r="B2718" s="246" t="str">
        <f>IF('15. Pooled investment vehicles'!F184="Please select","",'15. Pooled investment vehicles'!F184)</f>
        <v/>
      </c>
    </row>
    <row r="2719" spans="1:2">
      <c r="A2719" t="s">
        <v>4246</v>
      </c>
      <c r="B2719" s="246" t="str">
        <f>IF('15. Pooled investment vehicles'!G184="Please select country","",'15. Pooled investment vehicles'!G184)</f>
        <v/>
      </c>
    </row>
    <row r="2720" spans="1:2">
      <c r="A2720" t="s">
        <v>4247</v>
      </c>
      <c r="B2720" s="246" t="str">
        <f>IF('15. Pooled investment vehicles'!H184="","",'15. Pooled investment vehicles'!H184)</f>
        <v/>
      </c>
    </row>
    <row r="2721" spans="1:2">
      <c r="A2721" t="s">
        <v>4248</v>
      </c>
      <c r="B2721" s="246" t="str">
        <f>IF('15. Pooled investment vehicles'!I184="Please select","",'15. Pooled investment vehicles'!I184)</f>
        <v/>
      </c>
    </row>
    <row r="2722" spans="1:2">
      <c r="A2722" t="s">
        <v>4249</v>
      </c>
      <c r="B2722" s="246" t="str">
        <f>IF('15. Pooled investment vehicles'!J184="","",'15. Pooled investment vehicles'!J184)</f>
        <v/>
      </c>
    </row>
    <row r="2723" spans="1:2">
      <c r="A2723" t="s">
        <v>4250</v>
      </c>
      <c r="B2723" s="246" t="str">
        <f>IF('15. Pooled investment vehicles'!K184="","",'15. Pooled investment vehicles'!K184)</f>
        <v/>
      </c>
    </row>
    <row r="2724" spans="1:2">
      <c r="A2724" t="s">
        <v>4251</v>
      </c>
      <c r="B2724" s="246" t="str">
        <f>IF('15. Pooled investment vehicles'!A185="","",'15. Pooled investment vehicles'!A185)</f>
        <v/>
      </c>
    </row>
    <row r="2725" spans="1:2">
      <c r="A2725" t="s">
        <v>4252</v>
      </c>
      <c r="B2725" s="246" t="str">
        <f>IF('15. Pooled investment vehicles'!B185="","",'15. Pooled investment vehicles'!B185)</f>
        <v/>
      </c>
    </row>
    <row r="2726" spans="1:2">
      <c r="A2726" t="s">
        <v>4253</v>
      </c>
      <c r="B2726" s="246" t="str">
        <f>IF('15. Pooled investment vehicles'!C185="","",'15. Pooled investment vehicles'!C185)</f>
        <v/>
      </c>
    </row>
    <row r="2727" spans="1:2">
      <c r="A2727" t="s">
        <v>4254</v>
      </c>
      <c r="B2727" s="246" t="str">
        <f>IF('15. Pooled investment vehicles'!D185="","",'15. Pooled investment vehicles'!D185)</f>
        <v/>
      </c>
    </row>
    <row r="2728" spans="1:2">
      <c r="A2728" t="s">
        <v>4255</v>
      </c>
      <c r="B2728" s="246" t="str">
        <f>IF('15. Pooled investment vehicles'!E185="Please select","",'15. Pooled investment vehicles'!E185)</f>
        <v/>
      </c>
    </row>
    <row r="2729" spans="1:2">
      <c r="A2729" t="s">
        <v>4256</v>
      </c>
      <c r="B2729" s="246" t="str">
        <f>IF('15. Pooled investment vehicles'!F185="Please select","",'15. Pooled investment vehicles'!F185)</f>
        <v/>
      </c>
    </row>
    <row r="2730" spans="1:2">
      <c r="A2730" t="s">
        <v>4257</v>
      </c>
      <c r="B2730" s="246" t="str">
        <f>IF('15. Pooled investment vehicles'!G185="Please select country","",'15. Pooled investment vehicles'!G185)</f>
        <v/>
      </c>
    </row>
    <row r="2731" spans="1:2">
      <c r="A2731" t="s">
        <v>4258</v>
      </c>
      <c r="B2731" s="246" t="str">
        <f>IF('15. Pooled investment vehicles'!H185="","",'15. Pooled investment vehicles'!H185)</f>
        <v/>
      </c>
    </row>
    <row r="2732" spans="1:2">
      <c r="A2732" t="s">
        <v>4259</v>
      </c>
      <c r="B2732" s="246" t="str">
        <f>IF('15. Pooled investment vehicles'!I185="Please select","",'15. Pooled investment vehicles'!I185)</f>
        <v/>
      </c>
    </row>
    <row r="2733" spans="1:2">
      <c r="A2733" t="s">
        <v>4260</v>
      </c>
      <c r="B2733" s="246" t="str">
        <f>IF('15. Pooled investment vehicles'!J185="","",'15. Pooled investment vehicles'!J185)</f>
        <v/>
      </c>
    </row>
    <row r="2734" spans="1:2">
      <c r="A2734" t="s">
        <v>4261</v>
      </c>
      <c r="B2734" s="246" t="str">
        <f>IF('15. Pooled investment vehicles'!K185="","",'15. Pooled investment vehicles'!K185)</f>
        <v/>
      </c>
    </row>
    <row r="2735" spans="1:2">
      <c r="A2735" t="s">
        <v>4262</v>
      </c>
      <c r="B2735" s="246" t="str">
        <f>IF('15. Pooled investment vehicles'!A186="","",'15. Pooled investment vehicles'!A186)</f>
        <v/>
      </c>
    </row>
    <row r="2736" spans="1:2">
      <c r="A2736" t="s">
        <v>4263</v>
      </c>
      <c r="B2736" s="246" t="str">
        <f>IF('15. Pooled investment vehicles'!B186="","",'15. Pooled investment vehicles'!B186)</f>
        <v/>
      </c>
    </row>
    <row r="2737" spans="1:2">
      <c r="A2737" t="s">
        <v>4264</v>
      </c>
      <c r="B2737" s="246" t="str">
        <f>IF('15. Pooled investment vehicles'!C186="","",'15. Pooled investment vehicles'!C186)</f>
        <v/>
      </c>
    </row>
    <row r="2738" spans="1:2">
      <c r="A2738" t="s">
        <v>4265</v>
      </c>
      <c r="B2738" s="246" t="str">
        <f>IF('15. Pooled investment vehicles'!D186="","",'15. Pooled investment vehicles'!D186)</f>
        <v/>
      </c>
    </row>
    <row r="2739" spans="1:2">
      <c r="A2739" t="s">
        <v>4266</v>
      </c>
      <c r="B2739" s="246" t="str">
        <f>IF('15. Pooled investment vehicles'!E186="Please select","",'15. Pooled investment vehicles'!E186)</f>
        <v/>
      </c>
    </row>
    <row r="2740" spans="1:2">
      <c r="A2740" t="s">
        <v>4267</v>
      </c>
      <c r="B2740" s="246" t="str">
        <f>IF('15. Pooled investment vehicles'!F186="Please select","",'15. Pooled investment vehicles'!F186)</f>
        <v/>
      </c>
    </row>
    <row r="2741" spans="1:2">
      <c r="A2741" t="s">
        <v>4268</v>
      </c>
      <c r="B2741" s="246" t="str">
        <f>IF('15. Pooled investment vehicles'!G186="Please select country","",'15. Pooled investment vehicles'!G186)</f>
        <v/>
      </c>
    </row>
    <row r="2742" spans="1:2">
      <c r="A2742" t="s">
        <v>4269</v>
      </c>
      <c r="B2742" s="246" t="str">
        <f>IF('15. Pooled investment vehicles'!H186="","",'15. Pooled investment vehicles'!H186)</f>
        <v/>
      </c>
    </row>
    <row r="2743" spans="1:2">
      <c r="A2743" t="s">
        <v>4270</v>
      </c>
      <c r="B2743" s="246" t="str">
        <f>IF('15. Pooled investment vehicles'!I186="Please select","",'15. Pooled investment vehicles'!I186)</f>
        <v/>
      </c>
    </row>
    <row r="2744" spans="1:2">
      <c r="A2744" t="s">
        <v>4271</v>
      </c>
      <c r="B2744" s="246" t="str">
        <f>IF('15. Pooled investment vehicles'!J186="","",'15. Pooled investment vehicles'!J186)</f>
        <v/>
      </c>
    </row>
    <row r="2745" spans="1:2">
      <c r="A2745" t="s">
        <v>4272</v>
      </c>
      <c r="B2745" s="246" t="str">
        <f>IF('15. Pooled investment vehicles'!K186="","",'15. Pooled investment vehicles'!K186)</f>
        <v/>
      </c>
    </row>
    <row r="2746" spans="1:2">
      <c r="A2746" t="s">
        <v>4273</v>
      </c>
      <c r="B2746" s="246" t="str">
        <f>IF('15. Pooled investment vehicles'!A187="","",'15. Pooled investment vehicles'!A187)</f>
        <v/>
      </c>
    </row>
    <row r="2747" spans="1:2">
      <c r="A2747" t="s">
        <v>4274</v>
      </c>
      <c r="B2747" s="246" t="str">
        <f>IF('15. Pooled investment vehicles'!B187="","",'15. Pooled investment vehicles'!B187)</f>
        <v/>
      </c>
    </row>
    <row r="2748" spans="1:2">
      <c r="A2748" t="s">
        <v>4275</v>
      </c>
      <c r="B2748" s="246" t="str">
        <f>IF('15. Pooled investment vehicles'!C187="","",'15. Pooled investment vehicles'!C187)</f>
        <v/>
      </c>
    </row>
    <row r="2749" spans="1:2">
      <c r="A2749" t="s">
        <v>4276</v>
      </c>
      <c r="B2749" s="246" t="str">
        <f>IF('15. Pooled investment vehicles'!D187="","",'15. Pooled investment vehicles'!D187)</f>
        <v/>
      </c>
    </row>
    <row r="2750" spans="1:2">
      <c r="A2750" t="s">
        <v>4277</v>
      </c>
      <c r="B2750" s="246" t="str">
        <f>IF('15. Pooled investment vehicles'!E187="Please select","",'15. Pooled investment vehicles'!E187)</f>
        <v/>
      </c>
    </row>
    <row r="2751" spans="1:2">
      <c r="A2751" t="s">
        <v>4278</v>
      </c>
      <c r="B2751" s="246" t="str">
        <f>IF('15. Pooled investment vehicles'!F187="Please select","",'15. Pooled investment vehicles'!F187)</f>
        <v/>
      </c>
    </row>
    <row r="2752" spans="1:2">
      <c r="A2752" t="s">
        <v>4279</v>
      </c>
      <c r="B2752" s="246" t="str">
        <f>IF('15. Pooled investment vehicles'!G187="Please select country","",'15. Pooled investment vehicles'!G187)</f>
        <v/>
      </c>
    </row>
    <row r="2753" spans="1:2">
      <c r="A2753" t="s">
        <v>4280</v>
      </c>
      <c r="B2753" s="246" t="str">
        <f>IF('15. Pooled investment vehicles'!H187="","",'15. Pooled investment vehicles'!H187)</f>
        <v/>
      </c>
    </row>
    <row r="2754" spans="1:2">
      <c r="A2754" t="s">
        <v>4281</v>
      </c>
      <c r="B2754" s="246" t="str">
        <f>IF('15. Pooled investment vehicles'!I187="Please select","",'15. Pooled investment vehicles'!I187)</f>
        <v/>
      </c>
    </row>
    <row r="2755" spans="1:2">
      <c r="A2755" t="s">
        <v>4282</v>
      </c>
      <c r="B2755" s="246" t="str">
        <f>IF('15. Pooled investment vehicles'!J187="","",'15. Pooled investment vehicles'!J187)</f>
        <v/>
      </c>
    </row>
    <row r="2756" spans="1:2">
      <c r="A2756" t="s">
        <v>4283</v>
      </c>
      <c r="B2756" s="246" t="str">
        <f>IF('15. Pooled investment vehicles'!K187="","",'15. Pooled investment vehicles'!K187)</f>
        <v/>
      </c>
    </row>
    <row r="2757" spans="1:2">
      <c r="A2757" t="s">
        <v>4284</v>
      </c>
      <c r="B2757" s="246" t="str">
        <f>IF('15. Pooled investment vehicles'!A188="","",'15. Pooled investment vehicles'!A188)</f>
        <v/>
      </c>
    </row>
    <row r="2758" spans="1:2">
      <c r="A2758" t="s">
        <v>4285</v>
      </c>
      <c r="B2758" s="246" t="str">
        <f>IF('15. Pooled investment vehicles'!B188="","",'15. Pooled investment vehicles'!B188)</f>
        <v/>
      </c>
    </row>
    <row r="2759" spans="1:2">
      <c r="A2759" t="s">
        <v>4286</v>
      </c>
      <c r="B2759" s="246" t="str">
        <f>IF('15. Pooled investment vehicles'!C188="","",'15. Pooled investment vehicles'!C188)</f>
        <v/>
      </c>
    </row>
    <row r="2760" spans="1:2">
      <c r="A2760" t="s">
        <v>4287</v>
      </c>
      <c r="B2760" s="246" t="str">
        <f>IF('15. Pooled investment vehicles'!D188="","",'15. Pooled investment vehicles'!D188)</f>
        <v/>
      </c>
    </row>
    <row r="2761" spans="1:2">
      <c r="A2761" t="s">
        <v>4288</v>
      </c>
      <c r="B2761" s="246" t="str">
        <f>IF('15. Pooled investment vehicles'!E188="Please select","",'15. Pooled investment vehicles'!E188)</f>
        <v/>
      </c>
    </row>
    <row r="2762" spans="1:2">
      <c r="A2762" t="s">
        <v>4289</v>
      </c>
      <c r="B2762" s="246" t="str">
        <f>IF('15. Pooled investment vehicles'!F188="Please select","",'15. Pooled investment vehicles'!F188)</f>
        <v/>
      </c>
    </row>
    <row r="2763" spans="1:2">
      <c r="A2763" t="s">
        <v>4290</v>
      </c>
      <c r="B2763" s="246" t="str">
        <f>IF('15. Pooled investment vehicles'!G188="Please select country","",'15. Pooled investment vehicles'!G188)</f>
        <v/>
      </c>
    </row>
    <row r="2764" spans="1:2">
      <c r="A2764" t="s">
        <v>4291</v>
      </c>
      <c r="B2764" s="246" t="str">
        <f>IF('15. Pooled investment vehicles'!H188="","",'15. Pooled investment vehicles'!H188)</f>
        <v/>
      </c>
    </row>
    <row r="2765" spans="1:2">
      <c r="A2765" t="s">
        <v>4292</v>
      </c>
      <c r="B2765" s="246" t="str">
        <f>IF('15. Pooled investment vehicles'!I188="Please select","",'15. Pooled investment vehicles'!I188)</f>
        <v/>
      </c>
    </row>
    <row r="2766" spans="1:2">
      <c r="A2766" t="s">
        <v>4293</v>
      </c>
      <c r="B2766" s="246" t="str">
        <f>IF('15. Pooled investment vehicles'!J188="","",'15. Pooled investment vehicles'!J188)</f>
        <v/>
      </c>
    </row>
    <row r="2767" spans="1:2">
      <c r="A2767" t="s">
        <v>4294</v>
      </c>
      <c r="B2767" s="246" t="str">
        <f>IF('15. Pooled investment vehicles'!K188="","",'15. Pooled investment vehicles'!K188)</f>
        <v/>
      </c>
    </row>
    <row r="2768" spans="1:2">
      <c r="A2768" t="s">
        <v>4295</v>
      </c>
      <c r="B2768" s="246" t="str">
        <f>IF('15. Pooled investment vehicles'!A189="","",'15. Pooled investment vehicles'!A189)</f>
        <v/>
      </c>
    </row>
    <row r="2769" spans="1:2">
      <c r="A2769" t="s">
        <v>4296</v>
      </c>
      <c r="B2769" s="246" t="str">
        <f>IF('15. Pooled investment vehicles'!B189="","",'15. Pooled investment vehicles'!B189)</f>
        <v/>
      </c>
    </row>
    <row r="2770" spans="1:2">
      <c r="A2770" t="s">
        <v>4297</v>
      </c>
      <c r="B2770" s="246" t="str">
        <f>IF('15. Pooled investment vehicles'!C189="","",'15. Pooled investment vehicles'!C189)</f>
        <v/>
      </c>
    </row>
    <row r="2771" spans="1:2">
      <c r="A2771" t="s">
        <v>4298</v>
      </c>
      <c r="B2771" s="246" t="str">
        <f>IF('15. Pooled investment vehicles'!D189="","",'15. Pooled investment vehicles'!D189)</f>
        <v/>
      </c>
    </row>
    <row r="2772" spans="1:2">
      <c r="A2772" t="s">
        <v>4299</v>
      </c>
      <c r="B2772" s="246" t="str">
        <f>IF('15. Pooled investment vehicles'!E189="Please select","",'15. Pooled investment vehicles'!E189)</f>
        <v/>
      </c>
    </row>
    <row r="2773" spans="1:2">
      <c r="A2773" t="s">
        <v>4300</v>
      </c>
      <c r="B2773" s="246" t="str">
        <f>IF('15. Pooled investment vehicles'!F189="Please select","",'15. Pooled investment vehicles'!F189)</f>
        <v/>
      </c>
    </row>
    <row r="2774" spans="1:2">
      <c r="A2774" t="s">
        <v>4301</v>
      </c>
      <c r="B2774" s="246" t="str">
        <f>IF('15. Pooled investment vehicles'!G189="Please select country","",'15. Pooled investment vehicles'!G189)</f>
        <v/>
      </c>
    </row>
    <row r="2775" spans="1:2">
      <c r="A2775" t="s">
        <v>4302</v>
      </c>
      <c r="B2775" s="246" t="str">
        <f>IF('15. Pooled investment vehicles'!H189="","",'15. Pooled investment vehicles'!H189)</f>
        <v/>
      </c>
    </row>
    <row r="2776" spans="1:2">
      <c r="A2776" t="s">
        <v>4303</v>
      </c>
      <c r="B2776" s="246" t="str">
        <f>IF('15. Pooled investment vehicles'!I189="Please select","",'15. Pooled investment vehicles'!I189)</f>
        <v/>
      </c>
    </row>
    <row r="2777" spans="1:2">
      <c r="A2777" t="s">
        <v>4304</v>
      </c>
      <c r="B2777" s="246" t="str">
        <f>IF('15. Pooled investment vehicles'!J189="","",'15. Pooled investment vehicles'!J189)</f>
        <v/>
      </c>
    </row>
    <row r="2778" spans="1:2">
      <c r="A2778" t="s">
        <v>4305</v>
      </c>
      <c r="B2778" s="246" t="str">
        <f>IF('15. Pooled investment vehicles'!K189="","",'15. Pooled investment vehicles'!K189)</f>
        <v/>
      </c>
    </row>
    <row r="2779" spans="1:2">
      <c r="A2779" t="s">
        <v>4306</v>
      </c>
      <c r="B2779" s="246" t="str">
        <f>IF('15. Pooled investment vehicles'!A190="","",'15. Pooled investment vehicles'!A190)</f>
        <v/>
      </c>
    </row>
    <row r="2780" spans="1:2">
      <c r="A2780" t="s">
        <v>4307</v>
      </c>
      <c r="B2780" s="246" t="str">
        <f>IF('15. Pooled investment vehicles'!B190="","",'15. Pooled investment vehicles'!B190)</f>
        <v/>
      </c>
    </row>
    <row r="2781" spans="1:2">
      <c r="A2781" t="s">
        <v>4308</v>
      </c>
      <c r="B2781" s="246" t="str">
        <f>IF('15. Pooled investment vehicles'!C190="","",'15. Pooled investment vehicles'!C190)</f>
        <v/>
      </c>
    </row>
    <row r="2782" spans="1:2">
      <c r="A2782" t="s">
        <v>4309</v>
      </c>
      <c r="B2782" s="246" t="str">
        <f>IF('15. Pooled investment vehicles'!D190="","",'15. Pooled investment vehicles'!D190)</f>
        <v/>
      </c>
    </row>
    <row r="2783" spans="1:2">
      <c r="A2783" t="s">
        <v>4310</v>
      </c>
      <c r="B2783" s="246" t="str">
        <f>IF('15. Pooled investment vehicles'!E190="Please select","",'15. Pooled investment vehicles'!E190)</f>
        <v/>
      </c>
    </row>
    <row r="2784" spans="1:2">
      <c r="A2784" t="s">
        <v>4311</v>
      </c>
      <c r="B2784" s="246" t="str">
        <f>IF('15. Pooled investment vehicles'!F190="Please select","",'15. Pooled investment vehicles'!F190)</f>
        <v/>
      </c>
    </row>
    <row r="2785" spans="1:2">
      <c r="A2785" t="s">
        <v>4312</v>
      </c>
      <c r="B2785" s="246" t="str">
        <f>IF('15. Pooled investment vehicles'!G190="Please select country","",'15. Pooled investment vehicles'!G190)</f>
        <v/>
      </c>
    </row>
    <row r="2786" spans="1:2">
      <c r="A2786" t="s">
        <v>4313</v>
      </c>
      <c r="B2786" s="246" t="str">
        <f>IF('15. Pooled investment vehicles'!H190="","",'15. Pooled investment vehicles'!H190)</f>
        <v/>
      </c>
    </row>
    <row r="2787" spans="1:2">
      <c r="A2787" t="s">
        <v>4314</v>
      </c>
      <c r="B2787" s="246" t="str">
        <f>IF('15. Pooled investment vehicles'!I190="Please select","",'15. Pooled investment vehicles'!I190)</f>
        <v/>
      </c>
    </row>
    <row r="2788" spans="1:2">
      <c r="A2788" t="s">
        <v>4315</v>
      </c>
      <c r="B2788" s="246" t="str">
        <f>IF('15. Pooled investment vehicles'!J190="","",'15. Pooled investment vehicles'!J190)</f>
        <v/>
      </c>
    </row>
    <row r="2789" spans="1:2">
      <c r="A2789" t="s">
        <v>4316</v>
      </c>
      <c r="B2789" s="246" t="str">
        <f>IF('15. Pooled investment vehicles'!K190="","",'15. Pooled investment vehicles'!K190)</f>
        <v/>
      </c>
    </row>
    <row r="2790" spans="1:2">
      <c r="A2790" t="s">
        <v>4317</v>
      </c>
      <c r="B2790" s="246" t="str">
        <f>IF('15. Pooled investment vehicles'!A191="","",'15. Pooled investment vehicles'!A191)</f>
        <v/>
      </c>
    </row>
    <row r="2791" spans="1:2">
      <c r="A2791" t="s">
        <v>4318</v>
      </c>
      <c r="B2791" s="246" t="str">
        <f>IF('15. Pooled investment vehicles'!B191="","",'15. Pooled investment vehicles'!B191)</f>
        <v/>
      </c>
    </row>
    <row r="2792" spans="1:2">
      <c r="A2792" t="s">
        <v>4319</v>
      </c>
      <c r="B2792" s="246" t="str">
        <f>IF('15. Pooled investment vehicles'!C191="","",'15. Pooled investment vehicles'!C191)</f>
        <v/>
      </c>
    </row>
    <row r="2793" spans="1:2">
      <c r="A2793" t="s">
        <v>4320</v>
      </c>
      <c r="B2793" s="246" t="str">
        <f>IF('15. Pooled investment vehicles'!D191="","",'15. Pooled investment vehicles'!D191)</f>
        <v/>
      </c>
    </row>
    <row r="2794" spans="1:2">
      <c r="A2794" t="s">
        <v>4321</v>
      </c>
      <c r="B2794" s="246" t="str">
        <f>IF('15. Pooled investment vehicles'!E191="Please select","",'15. Pooled investment vehicles'!E191)</f>
        <v/>
      </c>
    </row>
    <row r="2795" spans="1:2">
      <c r="A2795" t="s">
        <v>4322</v>
      </c>
      <c r="B2795" s="246" t="str">
        <f>IF('15. Pooled investment vehicles'!F191="Please select","",'15. Pooled investment vehicles'!F191)</f>
        <v/>
      </c>
    </row>
    <row r="2796" spans="1:2">
      <c r="A2796" t="s">
        <v>4323</v>
      </c>
      <c r="B2796" s="246" t="str">
        <f>IF('15. Pooled investment vehicles'!G191="Please select country","",'15. Pooled investment vehicles'!G191)</f>
        <v/>
      </c>
    </row>
    <row r="2797" spans="1:2">
      <c r="A2797" t="s">
        <v>4324</v>
      </c>
      <c r="B2797" s="246" t="str">
        <f>IF('15. Pooled investment vehicles'!H191="","",'15. Pooled investment vehicles'!H191)</f>
        <v/>
      </c>
    </row>
    <row r="2798" spans="1:2">
      <c r="A2798" t="s">
        <v>4325</v>
      </c>
      <c r="B2798" s="246" t="str">
        <f>IF('15. Pooled investment vehicles'!I191="Please select","",'15. Pooled investment vehicles'!I191)</f>
        <v/>
      </c>
    </row>
    <row r="2799" spans="1:2">
      <c r="A2799" t="s">
        <v>4326</v>
      </c>
      <c r="B2799" s="246" t="str">
        <f>IF('15. Pooled investment vehicles'!J191="","",'15. Pooled investment vehicles'!J191)</f>
        <v/>
      </c>
    </row>
    <row r="2800" spans="1:2">
      <c r="A2800" t="s">
        <v>4327</v>
      </c>
      <c r="B2800" s="246" t="str">
        <f>IF('15. Pooled investment vehicles'!K191="","",'15. Pooled investment vehicles'!K191)</f>
        <v/>
      </c>
    </row>
    <row r="2801" spans="1:2">
      <c r="A2801" t="s">
        <v>4328</v>
      </c>
      <c r="B2801" s="246" t="str">
        <f>IF('15. Pooled investment vehicles'!A192="","",'15. Pooled investment vehicles'!A192)</f>
        <v/>
      </c>
    </row>
    <row r="2802" spans="1:2">
      <c r="A2802" t="s">
        <v>4329</v>
      </c>
      <c r="B2802" s="246" t="str">
        <f>IF('15. Pooled investment vehicles'!B192="","",'15. Pooled investment vehicles'!B192)</f>
        <v/>
      </c>
    </row>
    <row r="2803" spans="1:2">
      <c r="A2803" t="s">
        <v>4330</v>
      </c>
      <c r="B2803" s="246" t="str">
        <f>IF('15. Pooled investment vehicles'!C192="","",'15. Pooled investment vehicles'!C192)</f>
        <v/>
      </c>
    </row>
    <row r="2804" spans="1:2">
      <c r="A2804" t="s">
        <v>4331</v>
      </c>
      <c r="B2804" s="246" t="str">
        <f>IF('15. Pooled investment vehicles'!D192="","",'15. Pooled investment vehicles'!D192)</f>
        <v/>
      </c>
    </row>
    <row r="2805" spans="1:2">
      <c r="A2805" t="s">
        <v>4332</v>
      </c>
      <c r="B2805" s="246" t="str">
        <f>IF('15. Pooled investment vehicles'!E192="Please select","",'15. Pooled investment vehicles'!E192)</f>
        <v/>
      </c>
    </row>
    <row r="2806" spans="1:2">
      <c r="A2806" t="s">
        <v>4333</v>
      </c>
      <c r="B2806" s="246" t="str">
        <f>IF('15. Pooled investment vehicles'!F192="Please select","",'15. Pooled investment vehicles'!F192)</f>
        <v/>
      </c>
    </row>
    <row r="2807" spans="1:2">
      <c r="A2807" t="s">
        <v>4334</v>
      </c>
      <c r="B2807" s="246" t="str">
        <f>IF('15. Pooled investment vehicles'!G192="Please select country","",'15. Pooled investment vehicles'!G192)</f>
        <v/>
      </c>
    </row>
    <row r="2808" spans="1:2">
      <c r="A2808" t="s">
        <v>4335</v>
      </c>
      <c r="B2808" s="246" t="str">
        <f>IF('15. Pooled investment vehicles'!H192="","",'15. Pooled investment vehicles'!H192)</f>
        <v/>
      </c>
    </row>
    <row r="2809" spans="1:2">
      <c r="A2809" t="s">
        <v>4336</v>
      </c>
      <c r="B2809" s="246" t="str">
        <f>IF('15. Pooled investment vehicles'!I192="Please select","",'15. Pooled investment vehicles'!I192)</f>
        <v/>
      </c>
    </row>
    <row r="2810" spans="1:2">
      <c r="A2810" t="s">
        <v>4337</v>
      </c>
      <c r="B2810" s="246" t="str">
        <f>IF('15. Pooled investment vehicles'!J192="","",'15. Pooled investment vehicles'!J192)</f>
        <v/>
      </c>
    </row>
    <row r="2811" spans="1:2">
      <c r="A2811" t="s">
        <v>4338</v>
      </c>
      <c r="B2811" s="246" t="str">
        <f>IF('15. Pooled investment vehicles'!K192="","",'15. Pooled investment vehicles'!K192)</f>
        <v/>
      </c>
    </row>
    <row r="2812" spans="1:2">
      <c r="A2812" t="s">
        <v>4339</v>
      </c>
      <c r="B2812" s="246" t="str">
        <f>IF('15. Pooled investment vehicles'!A193="","",'15. Pooled investment vehicles'!A193)</f>
        <v/>
      </c>
    </row>
    <row r="2813" spans="1:2">
      <c r="A2813" t="s">
        <v>4340</v>
      </c>
      <c r="B2813" s="246" t="str">
        <f>IF('15. Pooled investment vehicles'!B193="","",'15. Pooled investment vehicles'!B193)</f>
        <v/>
      </c>
    </row>
    <row r="2814" spans="1:2">
      <c r="A2814" t="s">
        <v>4341</v>
      </c>
      <c r="B2814" s="246" t="str">
        <f>IF('15. Pooled investment vehicles'!C193="","",'15. Pooled investment vehicles'!C193)</f>
        <v/>
      </c>
    </row>
    <row r="2815" spans="1:2">
      <c r="A2815" t="s">
        <v>4342</v>
      </c>
      <c r="B2815" s="246" t="str">
        <f>IF('15. Pooled investment vehicles'!D193="","",'15. Pooled investment vehicles'!D193)</f>
        <v/>
      </c>
    </row>
    <row r="2816" spans="1:2">
      <c r="A2816" t="s">
        <v>4343</v>
      </c>
      <c r="B2816" s="246" t="str">
        <f>IF('15. Pooled investment vehicles'!E193="Please select","",'15. Pooled investment vehicles'!E193)</f>
        <v/>
      </c>
    </row>
    <row r="2817" spans="1:2">
      <c r="A2817" t="s">
        <v>4344</v>
      </c>
      <c r="B2817" s="246" t="str">
        <f>IF('15. Pooled investment vehicles'!F193="Please select","",'15. Pooled investment vehicles'!F193)</f>
        <v/>
      </c>
    </row>
    <row r="2818" spans="1:2">
      <c r="A2818" t="s">
        <v>4345</v>
      </c>
      <c r="B2818" s="246" t="str">
        <f>IF('15. Pooled investment vehicles'!G193="Please select country","",'15. Pooled investment vehicles'!G193)</f>
        <v/>
      </c>
    </row>
    <row r="2819" spans="1:2">
      <c r="A2819" t="s">
        <v>4346</v>
      </c>
      <c r="B2819" s="246" t="str">
        <f>IF('15. Pooled investment vehicles'!H193="","",'15. Pooled investment vehicles'!H193)</f>
        <v/>
      </c>
    </row>
    <row r="2820" spans="1:2">
      <c r="A2820" t="s">
        <v>4347</v>
      </c>
      <c r="B2820" s="246" t="str">
        <f>IF('15. Pooled investment vehicles'!I193="Please select","",'15. Pooled investment vehicles'!I193)</f>
        <v/>
      </c>
    </row>
    <row r="2821" spans="1:2">
      <c r="A2821" t="s">
        <v>4348</v>
      </c>
      <c r="B2821" s="246" t="str">
        <f>IF('15. Pooled investment vehicles'!J193="","",'15. Pooled investment vehicles'!J193)</f>
        <v/>
      </c>
    </row>
    <row r="2822" spans="1:2">
      <c r="A2822" t="s">
        <v>4349</v>
      </c>
      <c r="B2822" s="246" t="str">
        <f>IF('15. Pooled investment vehicles'!K193="","",'15. Pooled investment vehicles'!K193)</f>
        <v/>
      </c>
    </row>
    <row r="2823" spans="1:2">
      <c r="A2823" t="s">
        <v>4350</v>
      </c>
      <c r="B2823" s="246" t="str">
        <f>IF('15. Pooled investment vehicles'!A194="","",'15. Pooled investment vehicles'!A194)</f>
        <v/>
      </c>
    </row>
    <row r="2824" spans="1:2">
      <c r="A2824" t="s">
        <v>4351</v>
      </c>
      <c r="B2824" s="246" t="str">
        <f>IF('15. Pooled investment vehicles'!B194="","",'15. Pooled investment vehicles'!B194)</f>
        <v/>
      </c>
    </row>
    <row r="2825" spans="1:2">
      <c r="A2825" t="s">
        <v>4352</v>
      </c>
      <c r="B2825" s="246" t="str">
        <f>IF('15. Pooled investment vehicles'!C194="","",'15. Pooled investment vehicles'!C194)</f>
        <v/>
      </c>
    </row>
    <row r="2826" spans="1:2">
      <c r="A2826" t="s">
        <v>4353</v>
      </c>
      <c r="B2826" s="246" t="str">
        <f>IF('15. Pooled investment vehicles'!D194="","",'15. Pooled investment vehicles'!D194)</f>
        <v/>
      </c>
    </row>
    <row r="2827" spans="1:2">
      <c r="A2827" t="s">
        <v>4354</v>
      </c>
      <c r="B2827" s="246" t="str">
        <f>IF('15. Pooled investment vehicles'!E194="Please select","",'15. Pooled investment vehicles'!E194)</f>
        <v/>
      </c>
    </row>
    <row r="2828" spans="1:2">
      <c r="A2828" t="s">
        <v>4355</v>
      </c>
      <c r="B2828" s="246" t="str">
        <f>IF('15. Pooled investment vehicles'!F194="Please select","",'15. Pooled investment vehicles'!F194)</f>
        <v/>
      </c>
    </row>
    <row r="2829" spans="1:2">
      <c r="A2829" t="s">
        <v>4356</v>
      </c>
      <c r="B2829" s="246" t="str">
        <f>IF('15. Pooled investment vehicles'!G194="Please select country","",'15. Pooled investment vehicles'!G194)</f>
        <v/>
      </c>
    </row>
    <row r="2830" spans="1:2">
      <c r="A2830" t="s">
        <v>4357</v>
      </c>
      <c r="B2830" s="246" t="str">
        <f>IF('15. Pooled investment vehicles'!H194="","",'15. Pooled investment vehicles'!H194)</f>
        <v/>
      </c>
    </row>
    <row r="2831" spans="1:2">
      <c r="A2831" t="s">
        <v>4358</v>
      </c>
      <c r="B2831" s="246" t="str">
        <f>IF('15. Pooled investment vehicles'!I194="Please select","",'15. Pooled investment vehicles'!I194)</f>
        <v/>
      </c>
    </row>
    <row r="2832" spans="1:2">
      <c r="A2832" t="s">
        <v>4359</v>
      </c>
      <c r="B2832" s="246" t="str">
        <f>IF('15. Pooled investment vehicles'!J194="","",'15. Pooled investment vehicles'!J194)</f>
        <v/>
      </c>
    </row>
    <row r="2833" spans="1:2">
      <c r="A2833" t="s">
        <v>4360</v>
      </c>
      <c r="B2833" s="246" t="str">
        <f>IF('15. Pooled investment vehicles'!K194="","",'15. Pooled investment vehicles'!K194)</f>
        <v/>
      </c>
    </row>
    <row r="2834" spans="1:2">
      <c r="A2834" t="s">
        <v>4361</v>
      </c>
      <c r="B2834" s="246" t="str">
        <f>IF('15. Pooled investment vehicles'!A195="","",'15. Pooled investment vehicles'!A195)</f>
        <v/>
      </c>
    </row>
    <row r="2835" spans="1:2">
      <c r="A2835" t="s">
        <v>4362</v>
      </c>
      <c r="B2835" s="246" t="str">
        <f>IF('15. Pooled investment vehicles'!B195="","",'15. Pooled investment vehicles'!B195)</f>
        <v/>
      </c>
    </row>
    <row r="2836" spans="1:2">
      <c r="A2836" t="s">
        <v>4363</v>
      </c>
      <c r="B2836" s="246" t="str">
        <f>IF('15. Pooled investment vehicles'!C195="","",'15. Pooled investment vehicles'!C195)</f>
        <v/>
      </c>
    </row>
    <row r="2837" spans="1:2">
      <c r="A2837" t="s">
        <v>4364</v>
      </c>
      <c r="B2837" s="246" t="str">
        <f>IF('15. Pooled investment vehicles'!D195="","",'15. Pooled investment vehicles'!D195)</f>
        <v/>
      </c>
    </row>
    <row r="2838" spans="1:2">
      <c r="A2838" t="s">
        <v>4365</v>
      </c>
      <c r="B2838" s="246" t="str">
        <f>IF('15. Pooled investment vehicles'!E195="Please select","",'15. Pooled investment vehicles'!E195)</f>
        <v/>
      </c>
    </row>
    <row r="2839" spans="1:2">
      <c r="A2839" t="s">
        <v>4366</v>
      </c>
      <c r="B2839" s="246" t="str">
        <f>IF('15. Pooled investment vehicles'!F195="Please select","",'15. Pooled investment vehicles'!F195)</f>
        <v/>
      </c>
    </row>
    <row r="2840" spans="1:2">
      <c r="A2840" t="s">
        <v>4367</v>
      </c>
      <c r="B2840" s="246" t="str">
        <f>IF('15. Pooled investment vehicles'!G195="Please select country","",'15. Pooled investment vehicles'!G195)</f>
        <v/>
      </c>
    </row>
    <row r="2841" spans="1:2">
      <c r="A2841" t="s">
        <v>4368</v>
      </c>
      <c r="B2841" s="246" t="str">
        <f>IF('15. Pooled investment vehicles'!H195="","",'15. Pooled investment vehicles'!H195)</f>
        <v/>
      </c>
    </row>
    <row r="2842" spans="1:2">
      <c r="A2842" t="s">
        <v>4369</v>
      </c>
      <c r="B2842" s="246" t="str">
        <f>IF('15. Pooled investment vehicles'!I195="Please select","",'15. Pooled investment vehicles'!I195)</f>
        <v/>
      </c>
    </row>
    <row r="2843" spans="1:2">
      <c r="A2843" t="s">
        <v>4370</v>
      </c>
      <c r="B2843" s="246" t="str">
        <f>IF('15. Pooled investment vehicles'!J195="","",'15. Pooled investment vehicles'!J195)</f>
        <v/>
      </c>
    </row>
    <row r="2844" spans="1:2">
      <c r="A2844" t="s">
        <v>4371</v>
      </c>
      <c r="B2844" s="246" t="str">
        <f>IF('15. Pooled investment vehicles'!K195="","",'15. Pooled investment vehicles'!K195)</f>
        <v/>
      </c>
    </row>
    <row r="2845" spans="1:2">
      <c r="A2845" t="s">
        <v>4372</v>
      </c>
      <c r="B2845" s="246" t="str">
        <f>IF('15. Pooled investment vehicles'!A196="","",'15. Pooled investment vehicles'!A196)</f>
        <v/>
      </c>
    </row>
    <row r="2846" spans="1:2">
      <c r="A2846" t="s">
        <v>4373</v>
      </c>
      <c r="B2846" s="246" t="str">
        <f>IF('15. Pooled investment vehicles'!B196="","",'15. Pooled investment vehicles'!B196)</f>
        <v/>
      </c>
    </row>
    <row r="2847" spans="1:2">
      <c r="A2847" t="s">
        <v>4374</v>
      </c>
      <c r="B2847" s="246" t="str">
        <f>IF('15. Pooled investment vehicles'!C196="","",'15. Pooled investment vehicles'!C196)</f>
        <v/>
      </c>
    </row>
    <row r="2848" spans="1:2">
      <c r="A2848" t="s">
        <v>4375</v>
      </c>
      <c r="B2848" s="246" t="str">
        <f>IF('15. Pooled investment vehicles'!D196="","",'15. Pooled investment vehicles'!D196)</f>
        <v/>
      </c>
    </row>
    <row r="2849" spans="1:2">
      <c r="A2849" t="s">
        <v>4376</v>
      </c>
      <c r="B2849" s="246" t="str">
        <f>IF('15. Pooled investment vehicles'!E196="Please select","",'15. Pooled investment vehicles'!E196)</f>
        <v/>
      </c>
    </row>
    <row r="2850" spans="1:2">
      <c r="A2850" t="s">
        <v>4377</v>
      </c>
      <c r="B2850" s="246" t="str">
        <f>IF('15. Pooled investment vehicles'!F196="Please select","",'15. Pooled investment vehicles'!F196)</f>
        <v/>
      </c>
    </row>
    <row r="2851" spans="1:2">
      <c r="A2851" t="s">
        <v>4378</v>
      </c>
      <c r="B2851" s="246" t="str">
        <f>IF('15. Pooled investment vehicles'!G196="Please select country","",'15. Pooled investment vehicles'!G196)</f>
        <v/>
      </c>
    </row>
    <row r="2852" spans="1:2">
      <c r="A2852" t="s">
        <v>4379</v>
      </c>
      <c r="B2852" s="246" t="str">
        <f>IF('15. Pooled investment vehicles'!H196="","",'15. Pooled investment vehicles'!H196)</f>
        <v/>
      </c>
    </row>
    <row r="2853" spans="1:2">
      <c r="A2853" t="s">
        <v>4380</v>
      </c>
      <c r="B2853" s="246" t="str">
        <f>IF('15. Pooled investment vehicles'!I196="Please select","",'15. Pooled investment vehicles'!I196)</f>
        <v/>
      </c>
    </row>
    <row r="2854" spans="1:2">
      <c r="A2854" t="s">
        <v>4381</v>
      </c>
      <c r="B2854" s="246" t="str">
        <f>IF('15. Pooled investment vehicles'!J196="","",'15. Pooled investment vehicles'!J196)</f>
        <v/>
      </c>
    </row>
    <row r="2855" spans="1:2">
      <c r="A2855" t="s">
        <v>4382</v>
      </c>
      <c r="B2855" s="246" t="str">
        <f>IF('15. Pooled investment vehicles'!K196="","",'15. Pooled investment vehicles'!K196)</f>
        <v/>
      </c>
    </row>
    <row r="2856" spans="1:2">
      <c r="A2856" t="s">
        <v>4383</v>
      </c>
      <c r="B2856" s="246" t="str">
        <f>IF('15. Pooled investment vehicles'!A197="","",'15. Pooled investment vehicles'!A197)</f>
        <v/>
      </c>
    </row>
    <row r="2857" spans="1:2">
      <c r="A2857" t="s">
        <v>4384</v>
      </c>
      <c r="B2857" s="246" t="str">
        <f>IF('15. Pooled investment vehicles'!B197="","",'15. Pooled investment vehicles'!B197)</f>
        <v/>
      </c>
    </row>
    <row r="2858" spans="1:2">
      <c r="A2858" t="s">
        <v>4385</v>
      </c>
      <c r="B2858" s="246" t="str">
        <f>IF('15. Pooled investment vehicles'!C197="","",'15. Pooled investment vehicles'!C197)</f>
        <v/>
      </c>
    </row>
    <row r="2859" spans="1:2">
      <c r="A2859" t="s">
        <v>4386</v>
      </c>
      <c r="B2859" s="246" t="str">
        <f>IF('15. Pooled investment vehicles'!D197="","",'15. Pooled investment vehicles'!D197)</f>
        <v/>
      </c>
    </row>
    <row r="2860" spans="1:2">
      <c r="A2860" t="s">
        <v>4387</v>
      </c>
      <c r="B2860" s="246" t="str">
        <f>IF('15. Pooled investment vehicles'!E197="Please select","",'15. Pooled investment vehicles'!E197)</f>
        <v/>
      </c>
    </row>
    <row r="2861" spans="1:2">
      <c r="A2861" t="s">
        <v>4388</v>
      </c>
      <c r="B2861" s="246" t="str">
        <f>IF('15. Pooled investment vehicles'!F197="Please select","",'15. Pooled investment vehicles'!F197)</f>
        <v/>
      </c>
    </row>
    <row r="2862" spans="1:2">
      <c r="A2862" t="s">
        <v>4389</v>
      </c>
      <c r="B2862" s="246" t="str">
        <f>IF('15. Pooled investment vehicles'!G197="Please select country","",'15. Pooled investment vehicles'!G197)</f>
        <v/>
      </c>
    </row>
    <row r="2863" spans="1:2">
      <c r="A2863" t="s">
        <v>4390</v>
      </c>
      <c r="B2863" s="246" t="str">
        <f>IF('15. Pooled investment vehicles'!H197="","",'15. Pooled investment vehicles'!H197)</f>
        <v/>
      </c>
    </row>
    <row r="2864" spans="1:2">
      <c r="A2864" t="s">
        <v>4391</v>
      </c>
      <c r="B2864" s="246" t="str">
        <f>IF('15. Pooled investment vehicles'!I197="Please select","",'15. Pooled investment vehicles'!I197)</f>
        <v/>
      </c>
    </row>
    <row r="2865" spans="1:2">
      <c r="A2865" t="s">
        <v>4392</v>
      </c>
      <c r="B2865" s="246" t="str">
        <f>IF('15. Pooled investment vehicles'!J197="","",'15. Pooled investment vehicles'!J197)</f>
        <v/>
      </c>
    </row>
    <row r="2866" spans="1:2">
      <c r="A2866" t="s">
        <v>4393</v>
      </c>
      <c r="B2866" s="246" t="str">
        <f>IF('15. Pooled investment vehicles'!K197="","",'15. Pooled investment vehicles'!K197)</f>
        <v/>
      </c>
    </row>
    <row r="2867" spans="1:2">
      <c r="A2867" t="s">
        <v>4394</v>
      </c>
      <c r="B2867" s="246" t="str">
        <f>IF('15. Pooled investment vehicles'!A198="","",'15. Pooled investment vehicles'!A198)</f>
        <v/>
      </c>
    </row>
    <row r="2868" spans="1:2">
      <c r="A2868" t="s">
        <v>4395</v>
      </c>
      <c r="B2868" s="246" t="str">
        <f>IF('15. Pooled investment vehicles'!B198="","",'15. Pooled investment vehicles'!B198)</f>
        <v/>
      </c>
    </row>
    <row r="2869" spans="1:2">
      <c r="A2869" t="s">
        <v>4396</v>
      </c>
      <c r="B2869" s="246" t="str">
        <f>IF('15. Pooled investment vehicles'!C198="","",'15. Pooled investment vehicles'!C198)</f>
        <v/>
      </c>
    </row>
    <row r="2870" spans="1:2">
      <c r="A2870" t="s">
        <v>4397</v>
      </c>
      <c r="B2870" s="246" t="str">
        <f>IF('15. Pooled investment vehicles'!D198="","",'15. Pooled investment vehicles'!D198)</f>
        <v/>
      </c>
    </row>
    <row r="2871" spans="1:2">
      <c r="A2871" t="s">
        <v>4398</v>
      </c>
      <c r="B2871" s="246" t="str">
        <f>IF('15. Pooled investment vehicles'!E198="Please select","",'15. Pooled investment vehicles'!E198)</f>
        <v/>
      </c>
    </row>
    <row r="2872" spans="1:2">
      <c r="A2872" t="s">
        <v>4399</v>
      </c>
      <c r="B2872" s="246" t="str">
        <f>IF('15. Pooled investment vehicles'!F198="Please select","",'15. Pooled investment vehicles'!F198)</f>
        <v/>
      </c>
    </row>
    <row r="2873" spans="1:2">
      <c r="A2873" t="s">
        <v>4400</v>
      </c>
      <c r="B2873" s="246" t="str">
        <f>IF('15. Pooled investment vehicles'!G198="Please select country","",'15. Pooled investment vehicles'!G198)</f>
        <v/>
      </c>
    </row>
    <row r="2874" spans="1:2">
      <c r="A2874" t="s">
        <v>4401</v>
      </c>
      <c r="B2874" s="246" t="str">
        <f>IF('15. Pooled investment vehicles'!H198="","",'15. Pooled investment vehicles'!H198)</f>
        <v/>
      </c>
    </row>
    <row r="2875" spans="1:2">
      <c r="A2875" t="s">
        <v>4402</v>
      </c>
      <c r="B2875" s="246" t="str">
        <f>IF('15. Pooled investment vehicles'!I198="Please select","",'15. Pooled investment vehicles'!I198)</f>
        <v/>
      </c>
    </row>
    <row r="2876" spans="1:2">
      <c r="A2876" t="s">
        <v>4403</v>
      </c>
      <c r="B2876" s="246" t="str">
        <f>IF('15. Pooled investment vehicles'!J198="","",'15. Pooled investment vehicles'!J198)</f>
        <v/>
      </c>
    </row>
    <row r="2877" spans="1:2">
      <c r="A2877" t="s">
        <v>4404</v>
      </c>
      <c r="B2877" s="246" t="str">
        <f>IF('15. Pooled investment vehicles'!K198="","",'15. Pooled investment vehicles'!K198)</f>
        <v/>
      </c>
    </row>
    <row r="2878" spans="1:2">
      <c r="A2878" t="s">
        <v>4405</v>
      </c>
      <c r="B2878" s="246" t="str">
        <f>IF('15. Pooled investment vehicles'!A199="","",'15. Pooled investment vehicles'!A199)</f>
        <v/>
      </c>
    </row>
    <row r="2879" spans="1:2">
      <c r="A2879" t="s">
        <v>4406</v>
      </c>
      <c r="B2879" s="246" t="str">
        <f>IF('15. Pooled investment vehicles'!B199="","",'15. Pooled investment vehicles'!B199)</f>
        <v/>
      </c>
    </row>
    <row r="2880" spans="1:2">
      <c r="A2880" t="s">
        <v>4407</v>
      </c>
      <c r="B2880" s="246" t="str">
        <f>IF('15. Pooled investment vehicles'!C199="","",'15. Pooled investment vehicles'!C199)</f>
        <v/>
      </c>
    </row>
    <row r="2881" spans="1:2">
      <c r="A2881" t="s">
        <v>4408</v>
      </c>
      <c r="B2881" s="246" t="str">
        <f>IF('15. Pooled investment vehicles'!D199="","",'15. Pooled investment vehicles'!D199)</f>
        <v/>
      </c>
    </row>
    <row r="2882" spans="1:2">
      <c r="A2882" t="s">
        <v>4409</v>
      </c>
      <c r="B2882" s="246" t="str">
        <f>IF('15. Pooled investment vehicles'!E199="Please select","",'15. Pooled investment vehicles'!E199)</f>
        <v/>
      </c>
    </row>
    <row r="2883" spans="1:2">
      <c r="A2883" t="s">
        <v>4410</v>
      </c>
      <c r="B2883" s="246" t="str">
        <f>IF('15. Pooled investment vehicles'!F199="Please select","",'15. Pooled investment vehicles'!F199)</f>
        <v/>
      </c>
    </row>
    <row r="2884" spans="1:2">
      <c r="A2884" t="s">
        <v>4411</v>
      </c>
      <c r="B2884" s="246" t="str">
        <f>IF('15. Pooled investment vehicles'!G199="Please select country","",'15. Pooled investment vehicles'!G199)</f>
        <v/>
      </c>
    </row>
    <row r="2885" spans="1:2">
      <c r="A2885" t="s">
        <v>4412</v>
      </c>
      <c r="B2885" s="246" t="str">
        <f>IF('15. Pooled investment vehicles'!H199="","",'15. Pooled investment vehicles'!H199)</f>
        <v/>
      </c>
    </row>
    <row r="2886" spans="1:2">
      <c r="A2886" t="s">
        <v>4413</v>
      </c>
      <c r="B2886" s="246" t="str">
        <f>IF('15. Pooled investment vehicles'!I199="Please select","",'15. Pooled investment vehicles'!I199)</f>
        <v/>
      </c>
    </row>
    <row r="2887" spans="1:2">
      <c r="A2887" t="s">
        <v>4414</v>
      </c>
      <c r="B2887" s="246" t="str">
        <f>IF('15. Pooled investment vehicles'!J199="","",'15. Pooled investment vehicles'!J199)</f>
        <v/>
      </c>
    </row>
    <row r="2888" spans="1:2">
      <c r="A2888" t="s">
        <v>4415</v>
      </c>
      <c r="B2888" s="246" t="str">
        <f>IF('15. Pooled investment vehicles'!K199="","",'15. Pooled investment vehicles'!K199)</f>
        <v/>
      </c>
    </row>
    <row r="2889" spans="1:2">
      <c r="A2889" t="s">
        <v>4416</v>
      </c>
      <c r="B2889" s="246" t="str">
        <f>IF('15. Pooled investment vehicles'!A200="","",'15. Pooled investment vehicles'!A200)</f>
        <v/>
      </c>
    </row>
    <row r="2890" spans="1:2">
      <c r="A2890" t="s">
        <v>4417</v>
      </c>
      <c r="B2890" s="246" t="str">
        <f>IF('15. Pooled investment vehicles'!B200="","",'15. Pooled investment vehicles'!B200)</f>
        <v/>
      </c>
    </row>
    <row r="2891" spans="1:2">
      <c r="A2891" t="s">
        <v>4418</v>
      </c>
      <c r="B2891" s="246" t="str">
        <f>IF('15. Pooled investment vehicles'!C200="","",'15. Pooled investment vehicles'!C200)</f>
        <v/>
      </c>
    </row>
    <row r="2892" spans="1:2">
      <c r="A2892" t="s">
        <v>4419</v>
      </c>
      <c r="B2892" s="246" t="str">
        <f>IF('15. Pooled investment vehicles'!D200="","",'15. Pooled investment vehicles'!D200)</f>
        <v/>
      </c>
    </row>
    <row r="2893" spans="1:2">
      <c r="A2893" t="s">
        <v>4420</v>
      </c>
      <c r="B2893" s="246" t="str">
        <f>IF('15. Pooled investment vehicles'!E200="Please select","",'15. Pooled investment vehicles'!E200)</f>
        <v/>
      </c>
    </row>
    <row r="2894" spans="1:2">
      <c r="A2894" t="s">
        <v>4421</v>
      </c>
      <c r="B2894" s="246" t="str">
        <f>IF('15. Pooled investment vehicles'!F200="Please select","",'15. Pooled investment vehicles'!F200)</f>
        <v/>
      </c>
    </row>
    <row r="2895" spans="1:2">
      <c r="A2895" t="s">
        <v>4422</v>
      </c>
      <c r="B2895" s="246" t="str">
        <f>IF('15. Pooled investment vehicles'!G200="Please select country","",'15. Pooled investment vehicles'!G200)</f>
        <v/>
      </c>
    </row>
    <row r="2896" spans="1:2">
      <c r="A2896" t="s">
        <v>4423</v>
      </c>
      <c r="B2896" s="246" t="str">
        <f>IF('15. Pooled investment vehicles'!H200="","",'15. Pooled investment vehicles'!H200)</f>
        <v/>
      </c>
    </row>
    <row r="2897" spans="1:2">
      <c r="A2897" t="s">
        <v>4424</v>
      </c>
      <c r="B2897" s="246" t="str">
        <f>IF('15. Pooled investment vehicles'!I200="Please select","",'15. Pooled investment vehicles'!I200)</f>
        <v/>
      </c>
    </row>
    <row r="2898" spans="1:2">
      <c r="A2898" t="s">
        <v>4425</v>
      </c>
      <c r="B2898" s="246" t="str">
        <f>IF('15. Pooled investment vehicles'!J200="","",'15. Pooled investment vehicles'!J200)</f>
        <v/>
      </c>
    </row>
    <row r="2899" spans="1:2">
      <c r="A2899" t="s">
        <v>4426</v>
      </c>
      <c r="B2899" s="246" t="str">
        <f>IF('15. Pooled investment vehicles'!K200="","",'15. Pooled investment vehicles'!K200)</f>
        <v/>
      </c>
    </row>
    <row r="2900" spans="1:2">
      <c r="A2900" t="s">
        <v>4427</v>
      </c>
      <c r="B2900" s="246" t="str">
        <f>IF('15. Pooled investment vehicles'!A201="","",'15. Pooled investment vehicles'!A201)</f>
        <v/>
      </c>
    </row>
    <row r="2901" spans="1:2">
      <c r="A2901" t="s">
        <v>4428</v>
      </c>
      <c r="B2901" s="246" t="str">
        <f>IF('15. Pooled investment vehicles'!B201="","",'15. Pooled investment vehicles'!B201)</f>
        <v/>
      </c>
    </row>
    <row r="2902" spans="1:2">
      <c r="A2902" t="s">
        <v>4429</v>
      </c>
      <c r="B2902" s="246" t="str">
        <f>IF('15. Pooled investment vehicles'!C201="","",'15. Pooled investment vehicles'!C201)</f>
        <v/>
      </c>
    </row>
    <row r="2903" spans="1:2">
      <c r="A2903" t="s">
        <v>4430</v>
      </c>
      <c r="B2903" s="246" t="str">
        <f>IF('15. Pooled investment vehicles'!D201="","",'15. Pooled investment vehicles'!D201)</f>
        <v/>
      </c>
    </row>
    <row r="2904" spans="1:2">
      <c r="A2904" t="s">
        <v>4431</v>
      </c>
      <c r="B2904" s="246" t="str">
        <f>IF('15. Pooled investment vehicles'!E201="Please select","",'15. Pooled investment vehicles'!E201)</f>
        <v/>
      </c>
    </row>
    <row r="2905" spans="1:2">
      <c r="A2905" t="s">
        <v>4432</v>
      </c>
      <c r="B2905" s="246" t="str">
        <f>IF('15. Pooled investment vehicles'!F201="Please select","",'15. Pooled investment vehicles'!F201)</f>
        <v/>
      </c>
    </row>
    <row r="2906" spans="1:2">
      <c r="A2906" t="s">
        <v>4433</v>
      </c>
      <c r="B2906" s="246" t="str">
        <f>IF('15. Pooled investment vehicles'!G201="Please select country","",'15. Pooled investment vehicles'!G201)</f>
        <v/>
      </c>
    </row>
    <row r="2907" spans="1:2">
      <c r="A2907" t="s">
        <v>4434</v>
      </c>
      <c r="B2907" s="246" t="str">
        <f>IF('15. Pooled investment vehicles'!H201="","",'15. Pooled investment vehicles'!H201)</f>
        <v/>
      </c>
    </row>
    <row r="2908" spans="1:2">
      <c r="A2908" t="s">
        <v>4435</v>
      </c>
      <c r="B2908" s="246" t="str">
        <f>IF('15. Pooled investment vehicles'!I201="Please select","",'15. Pooled investment vehicles'!I201)</f>
        <v/>
      </c>
    </row>
    <row r="2909" spans="1:2">
      <c r="A2909" t="s">
        <v>4436</v>
      </c>
      <c r="B2909" s="246" t="str">
        <f>IF('15. Pooled investment vehicles'!J201="","",'15. Pooled investment vehicles'!J201)</f>
        <v/>
      </c>
    </row>
    <row r="2910" spans="1:2">
      <c r="A2910" t="s">
        <v>4437</v>
      </c>
      <c r="B2910" s="246" t="str">
        <f>IF('15. Pooled investment vehicles'!K201="","",'15. Pooled investment vehicles'!K201)</f>
        <v/>
      </c>
    </row>
    <row r="2911" spans="1:2">
      <c r="A2911" t="s">
        <v>4438</v>
      </c>
      <c r="B2911" s="246" t="str">
        <f>IF('15. Pooled investment vehicles'!A202="","",'15. Pooled investment vehicles'!A202)</f>
        <v/>
      </c>
    </row>
    <row r="2912" spans="1:2">
      <c r="A2912" t="s">
        <v>4439</v>
      </c>
      <c r="B2912" s="246" t="str">
        <f>IF('15. Pooled investment vehicles'!B202="","",'15. Pooled investment vehicles'!B202)</f>
        <v/>
      </c>
    </row>
    <row r="2913" spans="1:2">
      <c r="A2913" t="s">
        <v>4440</v>
      </c>
      <c r="B2913" s="246" t="str">
        <f>IF('15. Pooled investment vehicles'!C202="","",'15. Pooled investment vehicles'!C202)</f>
        <v/>
      </c>
    </row>
    <row r="2914" spans="1:2">
      <c r="A2914" t="s">
        <v>4441</v>
      </c>
      <c r="B2914" s="246" t="str">
        <f>IF('15. Pooled investment vehicles'!D202="","",'15. Pooled investment vehicles'!D202)</f>
        <v/>
      </c>
    </row>
    <row r="2915" spans="1:2">
      <c r="A2915" t="s">
        <v>4442</v>
      </c>
      <c r="B2915" s="246" t="str">
        <f>IF('15. Pooled investment vehicles'!E202="Please select","",'15. Pooled investment vehicles'!E202)</f>
        <v/>
      </c>
    </row>
    <row r="2916" spans="1:2">
      <c r="A2916" t="s">
        <v>4443</v>
      </c>
      <c r="B2916" s="246" t="str">
        <f>IF('15. Pooled investment vehicles'!F202="Please select","",'15. Pooled investment vehicles'!F202)</f>
        <v/>
      </c>
    </row>
    <row r="2917" spans="1:2">
      <c r="A2917" t="s">
        <v>4444</v>
      </c>
      <c r="B2917" s="246" t="str">
        <f>IF('15. Pooled investment vehicles'!G202="Please select country","",'15. Pooled investment vehicles'!G202)</f>
        <v/>
      </c>
    </row>
    <row r="2918" spans="1:2">
      <c r="A2918" t="s">
        <v>4445</v>
      </c>
      <c r="B2918" s="246" t="str">
        <f>IF('15. Pooled investment vehicles'!H202="","",'15. Pooled investment vehicles'!H202)</f>
        <v/>
      </c>
    </row>
    <row r="2919" spans="1:2">
      <c r="A2919" t="s">
        <v>4446</v>
      </c>
      <c r="B2919" s="246" t="str">
        <f>IF('15. Pooled investment vehicles'!I202="Please select","",'15. Pooled investment vehicles'!I202)</f>
        <v/>
      </c>
    </row>
    <row r="2920" spans="1:2">
      <c r="A2920" t="s">
        <v>4447</v>
      </c>
      <c r="B2920" s="246" t="str">
        <f>IF('15. Pooled investment vehicles'!J202="","",'15. Pooled investment vehicles'!J202)</f>
        <v/>
      </c>
    </row>
    <row r="2921" spans="1:2">
      <c r="A2921" t="s">
        <v>4448</v>
      </c>
      <c r="B2921" s="246" t="str">
        <f>IF('15. Pooled investment vehicles'!K202="","",'15. Pooled investment vehicles'!K202)</f>
        <v/>
      </c>
    </row>
    <row r="2922" spans="1:2">
      <c r="A2922" t="s">
        <v>4449</v>
      </c>
      <c r="B2922" s="246" t="str">
        <f>IF('15. Pooled investment vehicles'!A203="","",'15. Pooled investment vehicles'!A203)</f>
        <v/>
      </c>
    </row>
    <row r="2923" spans="1:2">
      <c r="A2923" t="s">
        <v>4450</v>
      </c>
      <c r="B2923" s="246" t="str">
        <f>IF('15. Pooled investment vehicles'!B203="","",'15. Pooled investment vehicles'!B203)</f>
        <v/>
      </c>
    </row>
    <row r="2924" spans="1:2">
      <c r="A2924" t="s">
        <v>4451</v>
      </c>
      <c r="B2924" s="246" t="str">
        <f>IF('15. Pooled investment vehicles'!C203="","",'15. Pooled investment vehicles'!C203)</f>
        <v/>
      </c>
    </row>
    <row r="2925" spans="1:2">
      <c r="A2925" t="s">
        <v>4452</v>
      </c>
      <c r="B2925" s="246" t="str">
        <f>IF('15. Pooled investment vehicles'!D203="","",'15. Pooled investment vehicles'!D203)</f>
        <v/>
      </c>
    </row>
    <row r="2926" spans="1:2">
      <c r="A2926" t="s">
        <v>4453</v>
      </c>
      <c r="B2926" s="246" t="str">
        <f>IF('15. Pooled investment vehicles'!E203="Please select","",'15. Pooled investment vehicles'!E203)</f>
        <v/>
      </c>
    </row>
    <row r="2927" spans="1:2">
      <c r="A2927" t="s">
        <v>4454</v>
      </c>
      <c r="B2927" s="246" t="str">
        <f>IF('15. Pooled investment vehicles'!F203="Please select","",'15. Pooled investment vehicles'!F203)</f>
        <v/>
      </c>
    </row>
    <row r="2928" spans="1:2">
      <c r="A2928" t="s">
        <v>4455</v>
      </c>
      <c r="B2928" s="246" t="str">
        <f>IF('15. Pooled investment vehicles'!G203="Please select country","",'15. Pooled investment vehicles'!G203)</f>
        <v/>
      </c>
    </row>
    <row r="2929" spans="1:2">
      <c r="A2929" t="s">
        <v>4456</v>
      </c>
      <c r="B2929" s="246" t="str">
        <f>IF('15. Pooled investment vehicles'!H203="","",'15. Pooled investment vehicles'!H203)</f>
        <v/>
      </c>
    </row>
    <row r="2930" spans="1:2">
      <c r="A2930" t="s">
        <v>4457</v>
      </c>
      <c r="B2930" s="246" t="str">
        <f>IF('15. Pooled investment vehicles'!I203="Please select","",'15. Pooled investment vehicles'!I203)</f>
        <v/>
      </c>
    </row>
    <row r="2931" spans="1:2">
      <c r="A2931" t="s">
        <v>4458</v>
      </c>
      <c r="B2931" s="246" t="str">
        <f>IF('15. Pooled investment vehicles'!J203="","",'15. Pooled investment vehicles'!J203)</f>
        <v/>
      </c>
    </row>
    <row r="2932" spans="1:2">
      <c r="A2932" t="s">
        <v>4459</v>
      </c>
      <c r="B2932" s="246" t="str">
        <f>IF('15. Pooled investment vehicles'!K203="","",'15. Pooled investment vehicles'!K203)</f>
        <v/>
      </c>
    </row>
    <row r="2933" spans="1:2">
      <c r="A2933" t="s">
        <v>4460</v>
      </c>
      <c r="B2933" s="246" t="str">
        <f>IF('15. Pooled investment vehicles'!A204="","",'15. Pooled investment vehicles'!A204)</f>
        <v/>
      </c>
    </row>
    <row r="2934" spans="1:2">
      <c r="A2934" t="s">
        <v>4461</v>
      </c>
      <c r="B2934" s="246" t="str">
        <f>IF('15. Pooled investment vehicles'!B204="","",'15. Pooled investment vehicles'!B204)</f>
        <v/>
      </c>
    </row>
    <row r="2935" spans="1:2">
      <c r="A2935" t="s">
        <v>4462</v>
      </c>
      <c r="B2935" s="246" t="str">
        <f>IF('15. Pooled investment vehicles'!C204="","",'15. Pooled investment vehicles'!C204)</f>
        <v/>
      </c>
    </row>
    <row r="2936" spans="1:2">
      <c r="A2936" t="s">
        <v>4463</v>
      </c>
      <c r="B2936" s="246" t="str">
        <f>IF('15. Pooled investment vehicles'!D204="","",'15. Pooled investment vehicles'!D204)</f>
        <v/>
      </c>
    </row>
    <row r="2937" spans="1:2">
      <c r="A2937" t="s">
        <v>4464</v>
      </c>
      <c r="B2937" s="246" t="str">
        <f>IF('15. Pooled investment vehicles'!E204="Please select","",'15. Pooled investment vehicles'!E204)</f>
        <v/>
      </c>
    </row>
    <row r="2938" spans="1:2">
      <c r="A2938" t="s">
        <v>4465</v>
      </c>
      <c r="B2938" s="246" t="str">
        <f>IF('15. Pooled investment vehicles'!F204="Please select","",'15. Pooled investment vehicles'!F204)</f>
        <v/>
      </c>
    </row>
    <row r="2939" spans="1:2">
      <c r="A2939" t="s">
        <v>4466</v>
      </c>
      <c r="B2939" s="246" t="str">
        <f>IF('15. Pooled investment vehicles'!G204="Please select country","",'15. Pooled investment vehicles'!G204)</f>
        <v/>
      </c>
    </row>
    <row r="2940" spans="1:2">
      <c r="A2940" t="s">
        <v>4467</v>
      </c>
      <c r="B2940" s="246" t="str">
        <f>IF('15. Pooled investment vehicles'!H204="","",'15. Pooled investment vehicles'!H204)</f>
        <v/>
      </c>
    </row>
    <row r="2941" spans="1:2">
      <c r="A2941" t="s">
        <v>4468</v>
      </c>
      <c r="B2941" s="246" t="str">
        <f>IF('15. Pooled investment vehicles'!I204="Please select","",'15. Pooled investment vehicles'!I204)</f>
        <v/>
      </c>
    </row>
    <row r="2942" spans="1:2">
      <c r="A2942" t="s">
        <v>4469</v>
      </c>
      <c r="B2942" s="246" t="str">
        <f>IF('15. Pooled investment vehicles'!J204="","",'15. Pooled investment vehicles'!J204)</f>
        <v/>
      </c>
    </row>
    <row r="2943" spans="1:2">
      <c r="A2943" t="s">
        <v>4470</v>
      </c>
      <c r="B2943" s="246" t="str">
        <f>IF('15. Pooled investment vehicles'!K204="","",'15. Pooled investment vehicles'!K204)</f>
        <v/>
      </c>
    </row>
    <row r="2944" spans="1:2">
      <c r="A2944" t="s">
        <v>5623</v>
      </c>
      <c r="B2944" s="246" t="str">
        <f>IF('15. Pooled investment vehicles'!A205="","",'15. Pooled investment vehicles'!A205)</f>
        <v/>
      </c>
    </row>
    <row r="2945" spans="1:2">
      <c r="A2945" t="s">
        <v>5624</v>
      </c>
      <c r="B2945" s="246" t="str">
        <f>IF('15. Pooled investment vehicles'!B205="","",'15. Pooled investment vehicles'!B205)</f>
        <v/>
      </c>
    </row>
    <row r="2946" spans="1:2">
      <c r="A2946" t="s">
        <v>5625</v>
      </c>
      <c r="B2946" s="246" t="str">
        <f>IF('15. Pooled investment vehicles'!C205="","",'15. Pooled investment vehicles'!C205)</f>
        <v/>
      </c>
    </row>
    <row r="2947" spans="1:2">
      <c r="A2947" t="s">
        <v>5626</v>
      </c>
      <c r="B2947" s="246" t="str">
        <f>IF('15. Pooled investment vehicles'!D205="","",'15. Pooled investment vehicles'!D205)</f>
        <v/>
      </c>
    </row>
    <row r="2948" spans="1:2">
      <c r="A2948" t="s">
        <v>5627</v>
      </c>
      <c r="B2948" s="246" t="str">
        <f>IF('15. Pooled investment vehicles'!E205="Please select","",'15. Pooled investment vehicles'!E205)</f>
        <v/>
      </c>
    </row>
    <row r="2949" spans="1:2">
      <c r="A2949" t="s">
        <v>5628</v>
      </c>
      <c r="B2949" s="246" t="str">
        <f>IF('15. Pooled investment vehicles'!F205="Please select","",'15. Pooled investment vehicles'!F205)</f>
        <v/>
      </c>
    </row>
    <row r="2950" spans="1:2">
      <c r="A2950" t="s">
        <v>5629</v>
      </c>
      <c r="B2950" s="246" t="str">
        <f>IF('15. Pooled investment vehicles'!G205="Please select country","",'15. Pooled investment vehicles'!G205)</f>
        <v/>
      </c>
    </row>
    <row r="2951" spans="1:2">
      <c r="A2951" t="s">
        <v>5630</v>
      </c>
      <c r="B2951" s="246" t="str">
        <f>IF('15. Pooled investment vehicles'!H205="","",'15. Pooled investment vehicles'!H205)</f>
        <v/>
      </c>
    </row>
    <row r="2952" spans="1:2">
      <c r="A2952" t="s">
        <v>5631</v>
      </c>
      <c r="B2952" s="246" t="str">
        <f>IF('15. Pooled investment vehicles'!I205="Please select","",'15. Pooled investment vehicles'!I205)</f>
        <v/>
      </c>
    </row>
    <row r="2953" spans="1:2">
      <c r="A2953" t="s">
        <v>5632</v>
      </c>
      <c r="B2953" s="246" t="str">
        <f>IF('15. Pooled investment vehicles'!J205="","",'15. Pooled investment vehicles'!J205)</f>
        <v/>
      </c>
    </row>
    <row r="2954" spans="1:2">
      <c r="A2954" t="s">
        <v>5633</v>
      </c>
      <c r="B2954" s="246" t="str">
        <f>IF('15. Pooled investment vehicles'!K205="","",'15. Pooled investment vehicles'!K205)</f>
        <v/>
      </c>
    </row>
    <row r="2955" spans="1:2">
      <c r="A2955" t="s">
        <v>5634</v>
      </c>
      <c r="B2955" s="246" t="str">
        <f>IF('15. Pooled investment vehicles'!A206="","",'15. Pooled investment vehicles'!A206)</f>
        <v/>
      </c>
    </row>
    <row r="2956" spans="1:2">
      <c r="A2956" t="s">
        <v>5635</v>
      </c>
      <c r="B2956" s="246" t="str">
        <f>IF('15. Pooled investment vehicles'!B206="","",'15. Pooled investment vehicles'!B206)</f>
        <v/>
      </c>
    </row>
    <row r="2957" spans="1:2">
      <c r="A2957" t="s">
        <v>5636</v>
      </c>
      <c r="B2957" s="246" t="str">
        <f>IF('15. Pooled investment vehicles'!C206="","",'15. Pooled investment vehicles'!C206)</f>
        <v/>
      </c>
    </row>
    <row r="2958" spans="1:2">
      <c r="A2958" t="s">
        <v>5637</v>
      </c>
      <c r="B2958" s="246" t="str">
        <f>IF('15. Pooled investment vehicles'!D206="","",'15. Pooled investment vehicles'!D206)</f>
        <v/>
      </c>
    </row>
    <row r="2959" spans="1:2">
      <c r="A2959" t="s">
        <v>5638</v>
      </c>
      <c r="B2959" s="246" t="str">
        <f>IF('15. Pooled investment vehicles'!E206="Please select","",'15. Pooled investment vehicles'!E206)</f>
        <v/>
      </c>
    </row>
    <row r="2960" spans="1:2">
      <c r="A2960" t="s">
        <v>5639</v>
      </c>
      <c r="B2960" s="246" t="str">
        <f>IF('15. Pooled investment vehicles'!F206="Please select","",'15. Pooled investment vehicles'!F206)</f>
        <v/>
      </c>
    </row>
    <row r="2961" spans="1:2">
      <c r="A2961" t="s">
        <v>5640</v>
      </c>
      <c r="B2961" s="246" t="str">
        <f>IF('15. Pooled investment vehicles'!G206="Please select country","",'15. Pooled investment vehicles'!G206)</f>
        <v/>
      </c>
    </row>
    <row r="2962" spans="1:2">
      <c r="A2962" t="s">
        <v>5641</v>
      </c>
      <c r="B2962" s="246" t="str">
        <f>IF('15. Pooled investment vehicles'!H206="","",'15. Pooled investment vehicles'!H206)</f>
        <v/>
      </c>
    </row>
    <row r="2963" spans="1:2">
      <c r="A2963" t="s">
        <v>5642</v>
      </c>
      <c r="B2963" s="246" t="str">
        <f>IF('15. Pooled investment vehicles'!I206="Please select","",'15. Pooled investment vehicles'!I206)</f>
        <v/>
      </c>
    </row>
    <row r="2964" spans="1:2">
      <c r="A2964" t="s">
        <v>5643</v>
      </c>
      <c r="B2964" s="246" t="str">
        <f>IF('15. Pooled investment vehicles'!J206="","",'15. Pooled investment vehicles'!J206)</f>
        <v/>
      </c>
    </row>
    <row r="2965" spans="1:2">
      <c r="A2965" t="s">
        <v>5644</v>
      </c>
      <c r="B2965" s="246" t="str">
        <f>IF('15. Pooled investment vehicles'!K206="","",'15. Pooled investment vehicles'!K206)</f>
        <v/>
      </c>
    </row>
    <row r="2966" spans="1:2">
      <c r="A2966" t="s">
        <v>5645</v>
      </c>
      <c r="B2966" s="246" t="str">
        <f>IF('15. Pooled investment vehicles'!A207="","",'15. Pooled investment vehicles'!A207)</f>
        <v/>
      </c>
    </row>
    <row r="2967" spans="1:2">
      <c r="A2967" t="s">
        <v>5646</v>
      </c>
      <c r="B2967" s="246" t="str">
        <f>IF('15. Pooled investment vehicles'!B207="","",'15. Pooled investment vehicles'!B207)</f>
        <v/>
      </c>
    </row>
    <row r="2968" spans="1:2">
      <c r="A2968" t="s">
        <v>5647</v>
      </c>
      <c r="B2968" s="246" t="str">
        <f>IF('15. Pooled investment vehicles'!C207="","",'15. Pooled investment vehicles'!C207)</f>
        <v/>
      </c>
    </row>
    <row r="2969" spans="1:2">
      <c r="A2969" t="s">
        <v>5648</v>
      </c>
      <c r="B2969" s="246" t="str">
        <f>IF('15. Pooled investment vehicles'!D207="","",'15. Pooled investment vehicles'!D207)</f>
        <v/>
      </c>
    </row>
    <row r="2970" spans="1:2">
      <c r="A2970" t="s">
        <v>5649</v>
      </c>
      <c r="B2970" s="246" t="str">
        <f>IF('15. Pooled investment vehicles'!E207="Please select","",'15. Pooled investment vehicles'!E207)</f>
        <v/>
      </c>
    </row>
    <row r="2971" spans="1:2">
      <c r="A2971" t="s">
        <v>5650</v>
      </c>
      <c r="B2971" s="246" t="str">
        <f>IF('15. Pooled investment vehicles'!F207="Please select","",'15. Pooled investment vehicles'!F207)</f>
        <v/>
      </c>
    </row>
    <row r="2972" spans="1:2">
      <c r="A2972" t="s">
        <v>5651</v>
      </c>
      <c r="B2972" s="246" t="str">
        <f>IF('15. Pooled investment vehicles'!G207="Please select country","",'15. Pooled investment vehicles'!G207)</f>
        <v/>
      </c>
    </row>
    <row r="2973" spans="1:2">
      <c r="A2973" t="s">
        <v>5652</v>
      </c>
      <c r="B2973" s="246" t="str">
        <f>IF('15. Pooled investment vehicles'!H207="","",'15. Pooled investment vehicles'!H207)</f>
        <v/>
      </c>
    </row>
    <row r="2974" spans="1:2">
      <c r="A2974" t="s">
        <v>5653</v>
      </c>
      <c r="B2974" s="246" t="str">
        <f>IF('15. Pooled investment vehicles'!I207="Please select","",'15. Pooled investment vehicles'!I207)</f>
        <v/>
      </c>
    </row>
    <row r="2975" spans="1:2">
      <c r="A2975" t="s">
        <v>5654</v>
      </c>
      <c r="B2975" s="246" t="str">
        <f>IF('15. Pooled investment vehicles'!J207="","",'15. Pooled investment vehicles'!J207)</f>
        <v/>
      </c>
    </row>
    <row r="2976" spans="1:2">
      <c r="A2976" t="s">
        <v>5655</v>
      </c>
      <c r="B2976" s="246" t="str">
        <f>IF('15. Pooled investment vehicles'!K207="","",'15. Pooled investment vehicles'!K207)</f>
        <v/>
      </c>
    </row>
    <row r="2977" spans="1:2">
      <c r="A2977" t="s">
        <v>5656</v>
      </c>
      <c r="B2977" s="246" t="str">
        <f>IF('15. Pooled investment vehicles'!A208="","",'15. Pooled investment vehicles'!A208)</f>
        <v/>
      </c>
    </row>
    <row r="2978" spans="1:2">
      <c r="A2978" t="s">
        <v>5657</v>
      </c>
      <c r="B2978" s="246" t="str">
        <f>IF('15. Pooled investment vehicles'!B208="","",'15. Pooled investment vehicles'!B208)</f>
        <v/>
      </c>
    </row>
    <row r="2979" spans="1:2">
      <c r="A2979" t="s">
        <v>5658</v>
      </c>
      <c r="B2979" s="246" t="str">
        <f>IF('15. Pooled investment vehicles'!C208="","",'15. Pooled investment vehicles'!C208)</f>
        <v/>
      </c>
    </row>
    <row r="2980" spans="1:2">
      <c r="A2980" t="s">
        <v>5659</v>
      </c>
      <c r="B2980" s="246" t="str">
        <f>IF('15. Pooled investment vehicles'!D208="","",'15. Pooled investment vehicles'!D208)</f>
        <v/>
      </c>
    </row>
    <row r="2981" spans="1:2">
      <c r="A2981" t="s">
        <v>5660</v>
      </c>
      <c r="B2981" s="246" t="str">
        <f>IF('15. Pooled investment vehicles'!E208="Please select","",'15. Pooled investment vehicles'!E208)</f>
        <v/>
      </c>
    </row>
    <row r="2982" spans="1:2">
      <c r="A2982" t="s">
        <v>5661</v>
      </c>
      <c r="B2982" s="246" t="str">
        <f>IF('15. Pooled investment vehicles'!F208="Please select","",'15. Pooled investment vehicles'!F208)</f>
        <v/>
      </c>
    </row>
    <row r="2983" spans="1:2">
      <c r="A2983" t="s">
        <v>5662</v>
      </c>
      <c r="B2983" s="246" t="str">
        <f>IF('15. Pooled investment vehicles'!G208="Please select country","",'15. Pooled investment vehicles'!G208)</f>
        <v/>
      </c>
    </row>
    <row r="2984" spans="1:2">
      <c r="A2984" t="s">
        <v>5663</v>
      </c>
      <c r="B2984" s="246" t="str">
        <f>IF('15. Pooled investment vehicles'!H208="","",'15. Pooled investment vehicles'!H208)</f>
        <v/>
      </c>
    </row>
    <row r="2985" spans="1:2">
      <c r="A2985" t="s">
        <v>5664</v>
      </c>
      <c r="B2985" s="246" t="str">
        <f>IF('15. Pooled investment vehicles'!I208="Please select","",'15. Pooled investment vehicles'!I208)</f>
        <v/>
      </c>
    </row>
    <row r="2986" spans="1:2">
      <c r="A2986" t="s">
        <v>5665</v>
      </c>
      <c r="B2986" s="246" t="str">
        <f>IF('15. Pooled investment vehicles'!J208="","",'15. Pooled investment vehicles'!J208)</f>
        <v/>
      </c>
    </row>
    <row r="2987" spans="1:2">
      <c r="A2987" t="s">
        <v>5666</v>
      </c>
      <c r="B2987" s="246" t="str">
        <f>IF('15. Pooled investment vehicles'!K208="","",'15. Pooled investment vehicles'!K208)</f>
        <v/>
      </c>
    </row>
    <row r="2988" spans="1:2">
      <c r="A2988" t="s">
        <v>5667</v>
      </c>
      <c r="B2988" s="246" t="str">
        <f>IF('15. Pooled investment vehicles'!A209="","",'15. Pooled investment vehicles'!A209)</f>
        <v/>
      </c>
    </row>
    <row r="2989" spans="1:2">
      <c r="A2989" t="s">
        <v>5668</v>
      </c>
      <c r="B2989" s="246" t="str">
        <f>IF('15. Pooled investment vehicles'!B209="","",'15. Pooled investment vehicles'!B209)</f>
        <v/>
      </c>
    </row>
    <row r="2990" spans="1:2">
      <c r="A2990" t="s">
        <v>5669</v>
      </c>
      <c r="B2990" s="246" t="str">
        <f>IF('15. Pooled investment vehicles'!C209="","",'15. Pooled investment vehicles'!C209)</f>
        <v/>
      </c>
    </row>
    <row r="2991" spans="1:2">
      <c r="A2991" t="s">
        <v>5670</v>
      </c>
      <c r="B2991" s="246" t="str">
        <f>IF('15. Pooled investment vehicles'!D209="","",'15. Pooled investment vehicles'!D209)</f>
        <v/>
      </c>
    </row>
    <row r="2992" spans="1:2">
      <c r="A2992" t="s">
        <v>5671</v>
      </c>
      <c r="B2992" s="246" t="str">
        <f>IF('15. Pooled investment vehicles'!E209="Please select","",'15. Pooled investment vehicles'!E209)</f>
        <v/>
      </c>
    </row>
    <row r="2993" spans="1:2">
      <c r="A2993" t="s">
        <v>5672</v>
      </c>
      <c r="B2993" s="246" t="str">
        <f>IF('15. Pooled investment vehicles'!F209="Please select","",'15. Pooled investment vehicles'!F209)</f>
        <v/>
      </c>
    </row>
    <row r="2994" spans="1:2">
      <c r="A2994" t="s">
        <v>5673</v>
      </c>
      <c r="B2994" s="246" t="str">
        <f>IF('15. Pooled investment vehicles'!G209="Please select country","",'15. Pooled investment vehicles'!G209)</f>
        <v/>
      </c>
    </row>
    <row r="2995" spans="1:2">
      <c r="A2995" t="s">
        <v>5674</v>
      </c>
      <c r="B2995" s="246" t="str">
        <f>IF('15. Pooled investment vehicles'!H209="","",'15. Pooled investment vehicles'!H209)</f>
        <v/>
      </c>
    </row>
    <row r="2996" spans="1:2">
      <c r="A2996" t="s">
        <v>5675</v>
      </c>
      <c r="B2996" s="246" t="str">
        <f>IF('15. Pooled investment vehicles'!I209="Please select","",'15. Pooled investment vehicles'!I209)</f>
        <v/>
      </c>
    </row>
    <row r="2997" spans="1:2">
      <c r="A2997" t="s">
        <v>5676</v>
      </c>
      <c r="B2997" s="246" t="str">
        <f>IF('15. Pooled investment vehicles'!J209="","",'15. Pooled investment vehicles'!J209)</f>
        <v/>
      </c>
    </row>
    <row r="2998" spans="1:2">
      <c r="A2998" t="s">
        <v>5677</v>
      </c>
      <c r="B2998" s="246" t="str">
        <f>IF('15. Pooled investment vehicles'!K209="","",'15. Pooled investment vehicles'!K209)</f>
        <v/>
      </c>
    </row>
    <row r="2999" spans="1:2">
      <c r="A2999" t="s">
        <v>5678</v>
      </c>
      <c r="B2999" s="246" t="str">
        <f>IF('15. Pooled investment vehicles'!A210="","",'15. Pooled investment vehicles'!A210)</f>
        <v/>
      </c>
    </row>
    <row r="3000" spans="1:2">
      <c r="A3000" t="s">
        <v>5679</v>
      </c>
      <c r="B3000" s="246" t="str">
        <f>IF('15. Pooled investment vehicles'!B210="","",'15. Pooled investment vehicles'!B210)</f>
        <v/>
      </c>
    </row>
    <row r="3001" spans="1:2">
      <c r="A3001" t="s">
        <v>5680</v>
      </c>
      <c r="B3001" s="246" t="str">
        <f>IF('15. Pooled investment vehicles'!C210="","",'15. Pooled investment vehicles'!C210)</f>
        <v/>
      </c>
    </row>
    <row r="3002" spans="1:2">
      <c r="A3002" t="s">
        <v>5681</v>
      </c>
      <c r="B3002" s="246" t="str">
        <f>IF('15. Pooled investment vehicles'!D210="","",'15. Pooled investment vehicles'!D210)</f>
        <v/>
      </c>
    </row>
    <row r="3003" spans="1:2">
      <c r="A3003" t="s">
        <v>5682</v>
      </c>
      <c r="B3003" s="246" t="str">
        <f>IF('15. Pooled investment vehicles'!E210="Please select","",'15. Pooled investment vehicles'!E210)</f>
        <v/>
      </c>
    </row>
    <row r="3004" spans="1:2">
      <c r="A3004" t="s">
        <v>5683</v>
      </c>
      <c r="B3004" s="246" t="str">
        <f>IF('15. Pooled investment vehicles'!F210="Please select","",'15. Pooled investment vehicles'!F210)</f>
        <v/>
      </c>
    </row>
    <row r="3005" spans="1:2">
      <c r="A3005" t="s">
        <v>5684</v>
      </c>
      <c r="B3005" s="246" t="str">
        <f>IF('15. Pooled investment vehicles'!G210="Please select country","",'15. Pooled investment vehicles'!G210)</f>
        <v/>
      </c>
    </row>
    <row r="3006" spans="1:2">
      <c r="A3006" t="s">
        <v>5685</v>
      </c>
      <c r="B3006" s="246" t="str">
        <f>IF('15. Pooled investment vehicles'!H210="","",'15. Pooled investment vehicles'!H210)</f>
        <v/>
      </c>
    </row>
    <row r="3007" spans="1:2">
      <c r="A3007" t="s">
        <v>5686</v>
      </c>
      <c r="B3007" s="246" t="str">
        <f>IF('15. Pooled investment vehicles'!I210="Please select","",'15. Pooled investment vehicles'!I210)</f>
        <v/>
      </c>
    </row>
    <row r="3008" spans="1:2">
      <c r="A3008" t="s">
        <v>5687</v>
      </c>
      <c r="B3008" s="246" t="str">
        <f>IF('15. Pooled investment vehicles'!J210="","",'15. Pooled investment vehicles'!J210)</f>
        <v/>
      </c>
    </row>
    <row r="3009" spans="1:2">
      <c r="A3009" t="s">
        <v>5688</v>
      </c>
      <c r="B3009" s="246" t="str">
        <f>IF('15. Pooled investment vehicles'!K210="","",'15. Pooled investment vehicles'!K210)</f>
        <v/>
      </c>
    </row>
    <row r="3010" spans="1:2">
      <c r="A3010" t="s">
        <v>5689</v>
      </c>
      <c r="B3010" s="246" t="str">
        <f>IF('15. Pooled investment vehicles'!A211="","",'15. Pooled investment vehicles'!A211)</f>
        <v/>
      </c>
    </row>
    <row r="3011" spans="1:2">
      <c r="A3011" t="s">
        <v>5690</v>
      </c>
      <c r="B3011" s="246" t="str">
        <f>IF('15. Pooled investment vehicles'!B211="","",'15. Pooled investment vehicles'!B211)</f>
        <v/>
      </c>
    </row>
    <row r="3012" spans="1:2">
      <c r="A3012" t="s">
        <v>5691</v>
      </c>
      <c r="B3012" s="246" t="str">
        <f>IF('15. Pooled investment vehicles'!C211="","",'15. Pooled investment vehicles'!C211)</f>
        <v/>
      </c>
    </row>
    <row r="3013" spans="1:2">
      <c r="A3013" t="s">
        <v>5692</v>
      </c>
      <c r="B3013" s="246" t="str">
        <f>IF('15. Pooled investment vehicles'!D211="","",'15. Pooled investment vehicles'!D211)</f>
        <v/>
      </c>
    </row>
    <row r="3014" spans="1:2">
      <c r="A3014" t="s">
        <v>5693</v>
      </c>
      <c r="B3014" s="246" t="str">
        <f>IF('15. Pooled investment vehicles'!E211="Please select","",'15. Pooled investment vehicles'!E211)</f>
        <v/>
      </c>
    </row>
    <row r="3015" spans="1:2">
      <c r="A3015" t="s">
        <v>5694</v>
      </c>
      <c r="B3015" s="246" t="str">
        <f>IF('15. Pooled investment vehicles'!F211="Please select","",'15. Pooled investment vehicles'!F211)</f>
        <v/>
      </c>
    </row>
    <row r="3016" spans="1:2">
      <c r="A3016" t="s">
        <v>5695</v>
      </c>
      <c r="B3016" s="246" t="str">
        <f>IF('15. Pooled investment vehicles'!G211="Please select country","",'15. Pooled investment vehicles'!G211)</f>
        <v/>
      </c>
    </row>
    <row r="3017" spans="1:2">
      <c r="A3017" t="s">
        <v>5696</v>
      </c>
      <c r="B3017" s="246" t="str">
        <f>IF('15. Pooled investment vehicles'!H211="","",'15. Pooled investment vehicles'!H211)</f>
        <v/>
      </c>
    </row>
    <row r="3018" spans="1:2">
      <c r="A3018" t="s">
        <v>5697</v>
      </c>
      <c r="B3018" s="246" t="str">
        <f>IF('15. Pooled investment vehicles'!I211="Please select","",'15. Pooled investment vehicles'!I211)</f>
        <v/>
      </c>
    </row>
    <row r="3019" spans="1:2">
      <c r="A3019" t="s">
        <v>5698</v>
      </c>
      <c r="B3019" s="246" t="str">
        <f>IF('15. Pooled investment vehicles'!J211="","",'15. Pooled investment vehicles'!J211)</f>
        <v/>
      </c>
    </row>
    <row r="3020" spans="1:2">
      <c r="A3020" t="s">
        <v>5699</v>
      </c>
      <c r="B3020" s="246" t="str">
        <f>IF('15. Pooled investment vehicles'!K211="","",'15. Pooled investment vehicles'!K211)</f>
        <v/>
      </c>
    </row>
    <row r="3021" spans="1:2">
      <c r="A3021" t="s">
        <v>5700</v>
      </c>
      <c r="B3021" s="246" t="str">
        <f>IF('15. Pooled investment vehicles'!A212="","",'15. Pooled investment vehicles'!A212)</f>
        <v/>
      </c>
    </row>
    <row r="3022" spans="1:2">
      <c r="A3022" t="s">
        <v>5701</v>
      </c>
      <c r="B3022" s="246" t="str">
        <f>IF('15. Pooled investment vehicles'!B212="","",'15. Pooled investment vehicles'!B212)</f>
        <v/>
      </c>
    </row>
    <row r="3023" spans="1:2">
      <c r="A3023" t="s">
        <v>5702</v>
      </c>
      <c r="B3023" s="246" t="str">
        <f>IF('15. Pooled investment vehicles'!C212="","",'15. Pooled investment vehicles'!C212)</f>
        <v/>
      </c>
    </row>
    <row r="3024" spans="1:2">
      <c r="A3024" t="s">
        <v>5703</v>
      </c>
      <c r="B3024" s="246" t="str">
        <f>IF('15. Pooled investment vehicles'!D212="","",'15. Pooled investment vehicles'!D212)</f>
        <v/>
      </c>
    </row>
    <row r="3025" spans="1:2">
      <c r="A3025" t="s">
        <v>5704</v>
      </c>
      <c r="B3025" s="246" t="str">
        <f>IF('15. Pooled investment vehicles'!E212="Please select","",'15. Pooled investment vehicles'!E212)</f>
        <v/>
      </c>
    </row>
    <row r="3026" spans="1:2">
      <c r="A3026" t="s">
        <v>5705</v>
      </c>
      <c r="B3026" s="246" t="str">
        <f>IF('15. Pooled investment vehicles'!F212="Please select","",'15. Pooled investment vehicles'!F212)</f>
        <v/>
      </c>
    </row>
    <row r="3027" spans="1:2">
      <c r="A3027" t="s">
        <v>5706</v>
      </c>
      <c r="B3027" s="246" t="str">
        <f>IF('15. Pooled investment vehicles'!G212="Please select country","",'15. Pooled investment vehicles'!G212)</f>
        <v/>
      </c>
    </row>
    <row r="3028" spans="1:2">
      <c r="A3028" t="s">
        <v>5707</v>
      </c>
      <c r="B3028" s="246" t="str">
        <f>IF('15. Pooled investment vehicles'!H212="","",'15. Pooled investment vehicles'!H212)</f>
        <v/>
      </c>
    </row>
    <row r="3029" spans="1:2">
      <c r="A3029" t="s">
        <v>5708</v>
      </c>
      <c r="B3029" s="246" t="str">
        <f>IF('15. Pooled investment vehicles'!I212="Please select","",'15. Pooled investment vehicles'!I212)</f>
        <v/>
      </c>
    </row>
    <row r="3030" spans="1:2">
      <c r="A3030" t="s">
        <v>5709</v>
      </c>
      <c r="B3030" s="246" t="str">
        <f>IF('15. Pooled investment vehicles'!J212="","",'15. Pooled investment vehicles'!J212)</f>
        <v/>
      </c>
    </row>
    <row r="3031" spans="1:2">
      <c r="A3031" t="s">
        <v>5710</v>
      </c>
      <c r="B3031" s="246" t="str">
        <f>IF('15. Pooled investment vehicles'!K212="","",'15. Pooled investment vehicles'!K212)</f>
        <v/>
      </c>
    </row>
    <row r="3032" spans="1:2">
      <c r="A3032" t="s">
        <v>5711</v>
      </c>
      <c r="B3032" s="246" t="str">
        <f>IF('15. Pooled investment vehicles'!A213="","",'15. Pooled investment vehicles'!A213)</f>
        <v/>
      </c>
    </row>
    <row r="3033" spans="1:2">
      <c r="A3033" t="s">
        <v>5712</v>
      </c>
      <c r="B3033" s="246" t="str">
        <f>IF('15. Pooled investment vehicles'!B213="","",'15. Pooled investment vehicles'!B213)</f>
        <v/>
      </c>
    </row>
    <row r="3034" spans="1:2">
      <c r="A3034" t="s">
        <v>5713</v>
      </c>
      <c r="B3034" s="246" t="str">
        <f>IF('15. Pooled investment vehicles'!C213="","",'15. Pooled investment vehicles'!C213)</f>
        <v/>
      </c>
    </row>
    <row r="3035" spans="1:2">
      <c r="A3035" t="s">
        <v>5714</v>
      </c>
      <c r="B3035" s="246" t="str">
        <f>IF('15. Pooled investment vehicles'!D213="","",'15. Pooled investment vehicles'!D213)</f>
        <v/>
      </c>
    </row>
    <row r="3036" spans="1:2">
      <c r="A3036" t="s">
        <v>5715</v>
      </c>
      <c r="B3036" s="246" t="str">
        <f>IF('15. Pooled investment vehicles'!E213="Please select","",'15. Pooled investment vehicles'!E213)</f>
        <v/>
      </c>
    </row>
    <row r="3037" spans="1:2">
      <c r="A3037" t="s">
        <v>5716</v>
      </c>
      <c r="B3037" s="246" t="str">
        <f>IF('15. Pooled investment vehicles'!F213="Please select","",'15. Pooled investment vehicles'!F213)</f>
        <v/>
      </c>
    </row>
    <row r="3038" spans="1:2">
      <c r="A3038" t="s">
        <v>5717</v>
      </c>
      <c r="B3038" s="246" t="str">
        <f>IF('15. Pooled investment vehicles'!G213="Please select country","",'15. Pooled investment vehicles'!G213)</f>
        <v/>
      </c>
    </row>
    <row r="3039" spans="1:2">
      <c r="A3039" t="s">
        <v>5718</v>
      </c>
      <c r="B3039" s="246" t="str">
        <f>IF('15. Pooled investment vehicles'!H213="","",'15. Pooled investment vehicles'!H213)</f>
        <v/>
      </c>
    </row>
    <row r="3040" spans="1:2">
      <c r="A3040" t="s">
        <v>5719</v>
      </c>
      <c r="B3040" s="246" t="str">
        <f>IF('15. Pooled investment vehicles'!I213="Please select","",'15. Pooled investment vehicles'!I213)</f>
        <v/>
      </c>
    </row>
    <row r="3041" spans="1:2">
      <c r="A3041" t="s">
        <v>5720</v>
      </c>
      <c r="B3041" s="246" t="str">
        <f>IF('15. Pooled investment vehicles'!J213="","",'15. Pooled investment vehicles'!J213)</f>
        <v/>
      </c>
    </row>
    <row r="3042" spans="1:2">
      <c r="A3042" t="s">
        <v>5721</v>
      </c>
      <c r="B3042" s="246" t="str">
        <f>IF('15. Pooled investment vehicles'!K213="","",'15. Pooled investment vehicles'!K213)</f>
        <v/>
      </c>
    </row>
    <row r="3043" spans="1:2">
      <c r="A3043" t="s">
        <v>5722</v>
      </c>
      <c r="B3043" s="246" t="str">
        <f>IF('15. Pooled investment vehicles'!A214="","",'15. Pooled investment vehicles'!A214)</f>
        <v/>
      </c>
    </row>
    <row r="3044" spans="1:2">
      <c r="A3044" t="s">
        <v>5723</v>
      </c>
      <c r="B3044" s="246" t="str">
        <f>IF('15. Pooled investment vehicles'!B214="","",'15. Pooled investment vehicles'!B214)</f>
        <v/>
      </c>
    </row>
    <row r="3045" spans="1:2">
      <c r="A3045" t="s">
        <v>5724</v>
      </c>
      <c r="B3045" s="246" t="str">
        <f>IF('15. Pooled investment vehicles'!C214="","",'15. Pooled investment vehicles'!C214)</f>
        <v/>
      </c>
    </row>
    <row r="3046" spans="1:2">
      <c r="A3046" t="s">
        <v>5725</v>
      </c>
      <c r="B3046" s="246" t="str">
        <f>IF('15. Pooled investment vehicles'!D214="","",'15. Pooled investment vehicles'!D214)</f>
        <v/>
      </c>
    </row>
    <row r="3047" spans="1:2">
      <c r="A3047" t="s">
        <v>5726</v>
      </c>
      <c r="B3047" s="246" t="str">
        <f>IF('15. Pooled investment vehicles'!E214="Please select","",'15. Pooled investment vehicles'!E214)</f>
        <v/>
      </c>
    </row>
    <row r="3048" spans="1:2">
      <c r="A3048" t="s">
        <v>5727</v>
      </c>
      <c r="B3048" s="246" t="str">
        <f>IF('15. Pooled investment vehicles'!F214="Please select","",'15. Pooled investment vehicles'!F214)</f>
        <v/>
      </c>
    </row>
    <row r="3049" spans="1:2">
      <c r="A3049" t="s">
        <v>5728</v>
      </c>
      <c r="B3049" s="246" t="str">
        <f>IF('15. Pooled investment vehicles'!G214="Please select country","",'15. Pooled investment vehicles'!G214)</f>
        <v/>
      </c>
    </row>
    <row r="3050" spans="1:2">
      <c r="A3050" t="s">
        <v>5729</v>
      </c>
      <c r="B3050" s="246" t="str">
        <f>IF('15. Pooled investment vehicles'!H214="","",'15. Pooled investment vehicles'!H214)</f>
        <v/>
      </c>
    </row>
    <row r="3051" spans="1:2">
      <c r="A3051" t="s">
        <v>5730</v>
      </c>
      <c r="B3051" s="246" t="str">
        <f>IF('15. Pooled investment vehicles'!I214="Please select","",'15. Pooled investment vehicles'!I214)</f>
        <v/>
      </c>
    </row>
    <row r="3052" spans="1:2">
      <c r="A3052" t="s">
        <v>5731</v>
      </c>
      <c r="B3052" s="246" t="str">
        <f>IF('15. Pooled investment vehicles'!J214="","",'15. Pooled investment vehicles'!J214)</f>
        <v/>
      </c>
    </row>
    <row r="3053" spans="1:2">
      <c r="A3053" t="s">
        <v>5732</v>
      </c>
      <c r="B3053" s="246" t="str">
        <f>IF('15. Pooled investment vehicles'!K214="","",'15. Pooled investment vehicles'!K214)</f>
        <v/>
      </c>
    </row>
    <row r="3054" spans="1:2">
      <c r="A3054" t="s">
        <v>5733</v>
      </c>
      <c r="B3054" s="246" t="str">
        <f>IF('15. Pooled investment vehicles'!A215="","",'15. Pooled investment vehicles'!A215)</f>
        <v/>
      </c>
    </row>
    <row r="3055" spans="1:2">
      <c r="A3055" t="s">
        <v>5734</v>
      </c>
      <c r="B3055" s="246" t="str">
        <f>IF('15. Pooled investment vehicles'!B215="","",'15. Pooled investment vehicles'!B215)</f>
        <v/>
      </c>
    </row>
    <row r="3056" spans="1:2">
      <c r="A3056" t="s">
        <v>5735</v>
      </c>
      <c r="B3056" s="246" t="str">
        <f>IF('15. Pooled investment vehicles'!C215="","",'15. Pooled investment vehicles'!C215)</f>
        <v/>
      </c>
    </row>
    <row r="3057" spans="1:2">
      <c r="A3057" t="s">
        <v>5736</v>
      </c>
      <c r="B3057" s="246" t="str">
        <f>IF('15. Pooled investment vehicles'!D215="","",'15. Pooled investment vehicles'!D215)</f>
        <v/>
      </c>
    </row>
    <row r="3058" spans="1:2">
      <c r="A3058" t="s">
        <v>5737</v>
      </c>
      <c r="B3058" s="246" t="str">
        <f>IF('15. Pooled investment vehicles'!E215="Please select","",'15. Pooled investment vehicles'!E215)</f>
        <v/>
      </c>
    </row>
    <row r="3059" spans="1:2">
      <c r="A3059" t="s">
        <v>5738</v>
      </c>
      <c r="B3059" s="246" t="str">
        <f>IF('15. Pooled investment vehicles'!F215="Please select","",'15. Pooled investment vehicles'!F215)</f>
        <v/>
      </c>
    </row>
    <row r="3060" spans="1:2">
      <c r="A3060" t="s">
        <v>5739</v>
      </c>
      <c r="B3060" s="246" t="str">
        <f>IF('15. Pooled investment vehicles'!G215="Please select country","",'15. Pooled investment vehicles'!G215)</f>
        <v/>
      </c>
    </row>
    <row r="3061" spans="1:2">
      <c r="A3061" t="s">
        <v>5740</v>
      </c>
      <c r="B3061" s="246" t="str">
        <f>IF('15. Pooled investment vehicles'!H215="","",'15. Pooled investment vehicles'!H215)</f>
        <v/>
      </c>
    </row>
    <row r="3062" spans="1:2">
      <c r="A3062" t="s">
        <v>5741</v>
      </c>
      <c r="B3062" s="246" t="str">
        <f>IF('15. Pooled investment vehicles'!I215="Please select","",'15. Pooled investment vehicles'!I215)</f>
        <v/>
      </c>
    </row>
    <row r="3063" spans="1:2">
      <c r="A3063" t="s">
        <v>5742</v>
      </c>
      <c r="B3063" s="246" t="str">
        <f>IF('15. Pooled investment vehicles'!J215="","",'15. Pooled investment vehicles'!J215)</f>
        <v/>
      </c>
    </row>
    <row r="3064" spans="1:2">
      <c r="A3064" t="s">
        <v>5743</v>
      </c>
      <c r="B3064" s="246" t="str">
        <f>IF('15. Pooled investment vehicles'!K215="","",'15. Pooled investment vehicles'!K215)</f>
        <v/>
      </c>
    </row>
    <row r="3065" spans="1:2">
      <c r="A3065" t="s">
        <v>5744</v>
      </c>
      <c r="B3065" s="246" t="str">
        <f>IF('15. Pooled investment vehicles'!A216="","",'15. Pooled investment vehicles'!A216)</f>
        <v/>
      </c>
    </row>
    <row r="3066" spans="1:2">
      <c r="A3066" t="s">
        <v>5745</v>
      </c>
      <c r="B3066" s="246" t="str">
        <f>IF('15. Pooled investment vehicles'!B216="","",'15. Pooled investment vehicles'!B216)</f>
        <v/>
      </c>
    </row>
    <row r="3067" spans="1:2">
      <c r="A3067" t="s">
        <v>5746</v>
      </c>
      <c r="B3067" s="246" t="str">
        <f>IF('15. Pooled investment vehicles'!C216="","",'15. Pooled investment vehicles'!C216)</f>
        <v/>
      </c>
    </row>
    <row r="3068" spans="1:2">
      <c r="A3068" t="s">
        <v>5747</v>
      </c>
      <c r="B3068" s="246" t="str">
        <f>IF('15. Pooled investment vehicles'!D216="","",'15. Pooled investment vehicles'!D216)</f>
        <v/>
      </c>
    </row>
    <row r="3069" spans="1:2">
      <c r="A3069" t="s">
        <v>5748</v>
      </c>
      <c r="B3069" s="246" t="str">
        <f>IF('15. Pooled investment vehicles'!E216="Please select","",'15. Pooled investment vehicles'!E216)</f>
        <v/>
      </c>
    </row>
    <row r="3070" spans="1:2">
      <c r="A3070" t="s">
        <v>5749</v>
      </c>
      <c r="B3070" s="246" t="str">
        <f>IF('15. Pooled investment vehicles'!F216="Please select","",'15. Pooled investment vehicles'!F216)</f>
        <v/>
      </c>
    </row>
    <row r="3071" spans="1:2">
      <c r="A3071" t="s">
        <v>5750</v>
      </c>
      <c r="B3071" s="246" t="str">
        <f>IF('15. Pooled investment vehicles'!G216="Please select country","",'15. Pooled investment vehicles'!G216)</f>
        <v/>
      </c>
    </row>
    <row r="3072" spans="1:2">
      <c r="A3072" t="s">
        <v>5751</v>
      </c>
      <c r="B3072" s="246" t="str">
        <f>IF('15. Pooled investment vehicles'!H216="","",'15. Pooled investment vehicles'!H216)</f>
        <v/>
      </c>
    </row>
    <row r="3073" spans="1:2">
      <c r="A3073" t="s">
        <v>5752</v>
      </c>
      <c r="B3073" s="246" t="str">
        <f>IF('15. Pooled investment vehicles'!I216="Please select","",'15. Pooled investment vehicles'!I216)</f>
        <v/>
      </c>
    </row>
    <row r="3074" spans="1:2">
      <c r="A3074" t="s">
        <v>5753</v>
      </c>
      <c r="B3074" s="246" t="str">
        <f>IF('15. Pooled investment vehicles'!J216="","",'15. Pooled investment vehicles'!J216)</f>
        <v/>
      </c>
    </row>
    <row r="3075" spans="1:2">
      <c r="A3075" t="s">
        <v>5754</v>
      </c>
      <c r="B3075" s="246" t="str">
        <f>IF('15. Pooled investment vehicles'!K216="","",'15. Pooled investment vehicles'!K216)</f>
        <v/>
      </c>
    </row>
    <row r="3076" spans="1:2">
      <c r="A3076" t="s">
        <v>5755</v>
      </c>
      <c r="B3076" s="246" t="str">
        <f>IF('15. Pooled investment vehicles'!A217="","",'15. Pooled investment vehicles'!A217)</f>
        <v/>
      </c>
    </row>
    <row r="3077" spans="1:2">
      <c r="A3077" t="s">
        <v>5756</v>
      </c>
      <c r="B3077" s="246" t="str">
        <f>IF('15. Pooled investment vehicles'!B217="","",'15. Pooled investment vehicles'!B217)</f>
        <v/>
      </c>
    </row>
    <row r="3078" spans="1:2">
      <c r="A3078" t="s">
        <v>5757</v>
      </c>
      <c r="B3078" s="246" t="str">
        <f>IF('15. Pooled investment vehicles'!C217="","",'15. Pooled investment vehicles'!C217)</f>
        <v/>
      </c>
    </row>
    <row r="3079" spans="1:2">
      <c r="A3079" t="s">
        <v>5758</v>
      </c>
      <c r="B3079" s="246" t="str">
        <f>IF('15. Pooled investment vehicles'!D217="","",'15. Pooled investment vehicles'!D217)</f>
        <v/>
      </c>
    </row>
    <row r="3080" spans="1:2">
      <c r="A3080" t="s">
        <v>5759</v>
      </c>
      <c r="B3080" s="246" t="str">
        <f>IF('15. Pooled investment vehicles'!E217="Please select","",'15. Pooled investment vehicles'!E217)</f>
        <v/>
      </c>
    </row>
    <row r="3081" spans="1:2">
      <c r="A3081" t="s">
        <v>5760</v>
      </c>
      <c r="B3081" s="246" t="str">
        <f>IF('15. Pooled investment vehicles'!F217="Please select","",'15. Pooled investment vehicles'!F217)</f>
        <v/>
      </c>
    </row>
    <row r="3082" spans="1:2">
      <c r="A3082" t="s">
        <v>5761</v>
      </c>
      <c r="B3082" s="246" t="str">
        <f>IF('15. Pooled investment vehicles'!G217="Please select country","",'15. Pooled investment vehicles'!G217)</f>
        <v/>
      </c>
    </row>
    <row r="3083" spans="1:2">
      <c r="A3083" t="s">
        <v>5762</v>
      </c>
      <c r="B3083" s="246" t="str">
        <f>IF('15. Pooled investment vehicles'!H217="","",'15. Pooled investment vehicles'!H217)</f>
        <v/>
      </c>
    </row>
    <row r="3084" spans="1:2">
      <c r="A3084" t="s">
        <v>5763</v>
      </c>
      <c r="B3084" s="246" t="str">
        <f>IF('15. Pooled investment vehicles'!I217="Please select","",'15. Pooled investment vehicles'!I217)</f>
        <v/>
      </c>
    </row>
    <row r="3085" spans="1:2">
      <c r="A3085" t="s">
        <v>5764</v>
      </c>
      <c r="B3085" s="246" t="str">
        <f>IF('15. Pooled investment vehicles'!J217="","",'15. Pooled investment vehicles'!J217)</f>
        <v/>
      </c>
    </row>
    <row r="3086" spans="1:2">
      <c r="A3086" t="s">
        <v>5765</v>
      </c>
      <c r="B3086" s="246" t="str">
        <f>IF('15. Pooled investment vehicles'!K217="","",'15. Pooled investment vehicles'!K217)</f>
        <v/>
      </c>
    </row>
    <row r="3087" spans="1:2">
      <c r="A3087" t="s">
        <v>5766</v>
      </c>
      <c r="B3087" s="246" t="str">
        <f>IF('15. Pooled investment vehicles'!A218="","",'15. Pooled investment vehicles'!A218)</f>
        <v/>
      </c>
    </row>
    <row r="3088" spans="1:2">
      <c r="A3088" t="s">
        <v>5767</v>
      </c>
      <c r="B3088" s="246" t="str">
        <f>IF('15. Pooled investment vehicles'!B218="","",'15. Pooled investment vehicles'!B218)</f>
        <v/>
      </c>
    </row>
    <row r="3089" spans="1:2">
      <c r="A3089" t="s">
        <v>5768</v>
      </c>
      <c r="B3089" s="246" t="str">
        <f>IF('15. Pooled investment vehicles'!C218="","",'15. Pooled investment vehicles'!C218)</f>
        <v/>
      </c>
    </row>
    <row r="3090" spans="1:2">
      <c r="A3090" t="s">
        <v>5769</v>
      </c>
      <c r="B3090" s="246" t="str">
        <f>IF('15. Pooled investment vehicles'!D218="","",'15. Pooled investment vehicles'!D218)</f>
        <v/>
      </c>
    </row>
    <row r="3091" spans="1:2">
      <c r="A3091" t="s">
        <v>5770</v>
      </c>
      <c r="B3091" s="246" t="str">
        <f>IF('15. Pooled investment vehicles'!E218="Please select","",'15. Pooled investment vehicles'!E218)</f>
        <v/>
      </c>
    </row>
    <row r="3092" spans="1:2">
      <c r="A3092" t="s">
        <v>5771</v>
      </c>
      <c r="B3092" s="246" t="str">
        <f>IF('15. Pooled investment vehicles'!F218="Please select","",'15. Pooled investment vehicles'!F218)</f>
        <v/>
      </c>
    </row>
    <row r="3093" spans="1:2">
      <c r="A3093" t="s">
        <v>5772</v>
      </c>
      <c r="B3093" s="246" t="str">
        <f>IF('15. Pooled investment vehicles'!G218="Please select country","",'15. Pooled investment vehicles'!G218)</f>
        <v/>
      </c>
    </row>
    <row r="3094" spans="1:2">
      <c r="A3094" t="s">
        <v>5773</v>
      </c>
      <c r="B3094" s="246" t="str">
        <f>IF('15. Pooled investment vehicles'!H218="","",'15. Pooled investment vehicles'!H218)</f>
        <v/>
      </c>
    </row>
    <row r="3095" spans="1:2">
      <c r="A3095" t="s">
        <v>5774</v>
      </c>
      <c r="B3095" s="246" t="str">
        <f>IF('15. Pooled investment vehicles'!I218="Please select","",'15. Pooled investment vehicles'!I218)</f>
        <v/>
      </c>
    </row>
    <row r="3096" spans="1:2">
      <c r="A3096" t="s">
        <v>5775</v>
      </c>
      <c r="B3096" s="246" t="str">
        <f>IF('15. Pooled investment vehicles'!J218="","",'15. Pooled investment vehicles'!J218)</f>
        <v/>
      </c>
    </row>
    <row r="3097" spans="1:2">
      <c r="A3097" t="s">
        <v>5776</v>
      </c>
      <c r="B3097" s="246" t="str">
        <f>IF('15. Pooled investment vehicles'!K218="","",'15. Pooled investment vehicles'!K218)</f>
        <v/>
      </c>
    </row>
    <row r="3098" spans="1:2">
      <c r="A3098" t="s">
        <v>5777</v>
      </c>
      <c r="B3098" s="246" t="str">
        <f>IF('15. Pooled investment vehicles'!A219="","",'15. Pooled investment vehicles'!A219)</f>
        <v/>
      </c>
    </row>
    <row r="3099" spans="1:2">
      <c r="A3099" t="s">
        <v>5778</v>
      </c>
      <c r="B3099" s="246" t="str">
        <f>IF('15. Pooled investment vehicles'!B219="","",'15. Pooled investment vehicles'!B219)</f>
        <v/>
      </c>
    </row>
    <row r="3100" spans="1:2">
      <c r="A3100" t="s">
        <v>5779</v>
      </c>
      <c r="B3100" s="246" t="str">
        <f>IF('15. Pooled investment vehicles'!C219="","",'15. Pooled investment vehicles'!C219)</f>
        <v/>
      </c>
    </row>
    <row r="3101" spans="1:2">
      <c r="A3101" t="s">
        <v>5780</v>
      </c>
      <c r="B3101" s="246" t="str">
        <f>IF('15. Pooled investment vehicles'!D219="","",'15. Pooled investment vehicles'!D219)</f>
        <v/>
      </c>
    </row>
    <row r="3102" spans="1:2">
      <c r="A3102" t="s">
        <v>5781</v>
      </c>
      <c r="B3102" s="246" t="str">
        <f>IF('15. Pooled investment vehicles'!E219="Please select","",'15. Pooled investment vehicles'!E219)</f>
        <v/>
      </c>
    </row>
    <row r="3103" spans="1:2">
      <c r="A3103" t="s">
        <v>5782</v>
      </c>
      <c r="B3103" s="246" t="str">
        <f>IF('15. Pooled investment vehicles'!F219="Please select","",'15. Pooled investment vehicles'!F219)</f>
        <v/>
      </c>
    </row>
    <row r="3104" spans="1:2">
      <c r="A3104" t="s">
        <v>5783</v>
      </c>
      <c r="B3104" s="246" t="str">
        <f>IF('15. Pooled investment vehicles'!G219="Please select country","",'15. Pooled investment vehicles'!G219)</f>
        <v/>
      </c>
    </row>
    <row r="3105" spans="1:2">
      <c r="A3105" t="s">
        <v>5784</v>
      </c>
      <c r="B3105" s="246" t="str">
        <f>IF('15. Pooled investment vehicles'!H219="","",'15. Pooled investment vehicles'!H219)</f>
        <v/>
      </c>
    </row>
    <row r="3106" spans="1:2">
      <c r="A3106" t="s">
        <v>5785</v>
      </c>
      <c r="B3106" s="246" t="str">
        <f>IF('15. Pooled investment vehicles'!I219="Please select","",'15. Pooled investment vehicles'!I219)</f>
        <v/>
      </c>
    </row>
    <row r="3107" spans="1:2">
      <c r="A3107" t="s">
        <v>5786</v>
      </c>
      <c r="B3107" s="246" t="str">
        <f>IF('15. Pooled investment vehicles'!J219="","",'15. Pooled investment vehicles'!J219)</f>
        <v/>
      </c>
    </row>
    <row r="3108" spans="1:2">
      <c r="A3108" t="s">
        <v>5787</v>
      </c>
      <c r="B3108" s="246" t="str">
        <f>IF('15. Pooled investment vehicles'!K219="","",'15. Pooled investment vehicles'!K219)</f>
        <v/>
      </c>
    </row>
    <row r="3109" spans="1:2">
      <c r="A3109" t="s">
        <v>5788</v>
      </c>
      <c r="B3109" s="246" t="str">
        <f>IF('15. Pooled investment vehicles'!A220="","",'15. Pooled investment vehicles'!A220)</f>
        <v/>
      </c>
    </row>
    <row r="3110" spans="1:2">
      <c r="A3110" t="s">
        <v>5789</v>
      </c>
      <c r="B3110" s="246" t="str">
        <f>IF('15. Pooled investment vehicles'!B220="","",'15. Pooled investment vehicles'!B220)</f>
        <v/>
      </c>
    </row>
    <row r="3111" spans="1:2">
      <c r="A3111" t="s">
        <v>5790</v>
      </c>
      <c r="B3111" s="246" t="str">
        <f>IF('15. Pooled investment vehicles'!C220="","",'15. Pooled investment vehicles'!C220)</f>
        <v/>
      </c>
    </row>
    <row r="3112" spans="1:2">
      <c r="A3112" t="s">
        <v>5791</v>
      </c>
      <c r="B3112" s="246" t="str">
        <f>IF('15. Pooled investment vehicles'!D220="","",'15. Pooled investment vehicles'!D220)</f>
        <v/>
      </c>
    </row>
    <row r="3113" spans="1:2">
      <c r="A3113" t="s">
        <v>5792</v>
      </c>
      <c r="B3113" s="246" t="str">
        <f>IF('15. Pooled investment vehicles'!E220="Please select","",'15. Pooled investment vehicles'!E220)</f>
        <v/>
      </c>
    </row>
    <row r="3114" spans="1:2">
      <c r="A3114" t="s">
        <v>5793</v>
      </c>
      <c r="B3114" s="246" t="str">
        <f>IF('15. Pooled investment vehicles'!F220="Please select","",'15. Pooled investment vehicles'!F220)</f>
        <v/>
      </c>
    </row>
    <row r="3115" spans="1:2">
      <c r="A3115" t="s">
        <v>5794</v>
      </c>
      <c r="B3115" s="246" t="str">
        <f>IF('15. Pooled investment vehicles'!G220="Please select country","",'15. Pooled investment vehicles'!G220)</f>
        <v/>
      </c>
    </row>
    <row r="3116" spans="1:2">
      <c r="A3116" t="s">
        <v>5795</v>
      </c>
      <c r="B3116" s="246" t="str">
        <f>IF('15. Pooled investment vehicles'!H220="","",'15. Pooled investment vehicles'!H220)</f>
        <v/>
      </c>
    </row>
    <row r="3117" spans="1:2">
      <c r="A3117" t="s">
        <v>5796</v>
      </c>
      <c r="B3117" s="246" t="str">
        <f>IF('15. Pooled investment vehicles'!I220="Please select","",'15. Pooled investment vehicles'!I220)</f>
        <v/>
      </c>
    </row>
    <row r="3118" spans="1:2">
      <c r="A3118" t="s">
        <v>5797</v>
      </c>
      <c r="B3118" s="246" t="str">
        <f>IF('15. Pooled investment vehicles'!J220="","",'15. Pooled investment vehicles'!J220)</f>
        <v/>
      </c>
    </row>
    <row r="3119" spans="1:2">
      <c r="A3119" t="s">
        <v>5798</v>
      </c>
      <c r="B3119" s="246" t="str">
        <f>IF('15. Pooled investment vehicles'!K220="","",'15. Pooled investment vehicles'!K220)</f>
        <v/>
      </c>
    </row>
    <row r="3120" spans="1:2">
      <c r="A3120" t="s">
        <v>5799</v>
      </c>
      <c r="B3120" s="246" t="str">
        <f>IF('15. Pooled investment vehicles'!A221="","",'15. Pooled investment vehicles'!A221)</f>
        <v/>
      </c>
    </row>
    <row r="3121" spans="1:2">
      <c r="A3121" t="s">
        <v>5800</v>
      </c>
      <c r="B3121" s="246" t="str">
        <f>IF('15. Pooled investment vehicles'!B221="","",'15. Pooled investment vehicles'!B221)</f>
        <v/>
      </c>
    </row>
    <row r="3122" spans="1:2">
      <c r="A3122" t="s">
        <v>5801</v>
      </c>
      <c r="B3122" s="246" t="str">
        <f>IF('15. Pooled investment vehicles'!C221="","",'15. Pooled investment vehicles'!C221)</f>
        <v/>
      </c>
    </row>
    <row r="3123" spans="1:2">
      <c r="A3123" t="s">
        <v>5802</v>
      </c>
      <c r="B3123" s="246" t="str">
        <f>IF('15. Pooled investment vehicles'!D221="","",'15. Pooled investment vehicles'!D221)</f>
        <v/>
      </c>
    </row>
    <row r="3124" spans="1:2">
      <c r="A3124" t="s">
        <v>5803</v>
      </c>
      <c r="B3124" s="246" t="str">
        <f>IF('15. Pooled investment vehicles'!E221="Please select","",'15. Pooled investment vehicles'!E221)</f>
        <v/>
      </c>
    </row>
    <row r="3125" spans="1:2">
      <c r="A3125" t="s">
        <v>5804</v>
      </c>
      <c r="B3125" s="246" t="str">
        <f>IF('15. Pooled investment vehicles'!F221="Please select","",'15. Pooled investment vehicles'!F221)</f>
        <v/>
      </c>
    </row>
    <row r="3126" spans="1:2">
      <c r="A3126" t="s">
        <v>5805</v>
      </c>
      <c r="B3126" s="246" t="str">
        <f>IF('15. Pooled investment vehicles'!G221="Please select country","",'15. Pooled investment vehicles'!G221)</f>
        <v/>
      </c>
    </row>
    <row r="3127" spans="1:2">
      <c r="A3127" t="s">
        <v>5806</v>
      </c>
      <c r="B3127" s="246" t="str">
        <f>IF('15. Pooled investment vehicles'!H221="","",'15. Pooled investment vehicles'!H221)</f>
        <v/>
      </c>
    </row>
    <row r="3128" spans="1:2">
      <c r="A3128" t="s">
        <v>5807</v>
      </c>
      <c r="B3128" s="246" t="str">
        <f>IF('15. Pooled investment vehicles'!I221="Please select","",'15. Pooled investment vehicles'!I221)</f>
        <v/>
      </c>
    </row>
    <row r="3129" spans="1:2">
      <c r="A3129" t="s">
        <v>5808</v>
      </c>
      <c r="B3129" s="246" t="str">
        <f>IF('15. Pooled investment vehicles'!J221="","",'15. Pooled investment vehicles'!J221)</f>
        <v/>
      </c>
    </row>
    <row r="3130" spans="1:2">
      <c r="A3130" t="s">
        <v>5809</v>
      </c>
      <c r="B3130" s="246" t="str">
        <f>IF('15. Pooled investment vehicles'!K221="","",'15. Pooled investment vehicles'!K221)</f>
        <v/>
      </c>
    </row>
    <row r="3131" spans="1:2">
      <c r="A3131" t="s">
        <v>5810</v>
      </c>
      <c r="B3131" s="246" t="str">
        <f>IF('15. Pooled investment vehicles'!A222="","",'15. Pooled investment vehicles'!A222)</f>
        <v/>
      </c>
    </row>
    <row r="3132" spans="1:2">
      <c r="A3132" t="s">
        <v>5811</v>
      </c>
      <c r="B3132" s="246" t="str">
        <f>IF('15. Pooled investment vehicles'!B222="","",'15. Pooled investment vehicles'!B222)</f>
        <v/>
      </c>
    </row>
    <row r="3133" spans="1:2">
      <c r="A3133" t="s">
        <v>5812</v>
      </c>
      <c r="B3133" s="246" t="str">
        <f>IF('15. Pooled investment vehicles'!C222="","",'15. Pooled investment vehicles'!C222)</f>
        <v/>
      </c>
    </row>
    <row r="3134" spans="1:2">
      <c r="A3134" t="s">
        <v>5813</v>
      </c>
      <c r="B3134" s="246" t="str">
        <f>IF('15. Pooled investment vehicles'!D222="","",'15. Pooled investment vehicles'!D222)</f>
        <v/>
      </c>
    </row>
    <row r="3135" spans="1:2">
      <c r="A3135" t="s">
        <v>5814</v>
      </c>
      <c r="B3135" s="246" t="str">
        <f>IF('15. Pooled investment vehicles'!E222="Please select","",'15. Pooled investment vehicles'!E222)</f>
        <v/>
      </c>
    </row>
    <row r="3136" spans="1:2">
      <c r="A3136" t="s">
        <v>5815</v>
      </c>
      <c r="B3136" s="246" t="str">
        <f>IF('15. Pooled investment vehicles'!F222="Please select","",'15. Pooled investment vehicles'!F222)</f>
        <v/>
      </c>
    </row>
    <row r="3137" spans="1:2">
      <c r="A3137" t="s">
        <v>5816</v>
      </c>
      <c r="B3137" s="246" t="str">
        <f>IF('15. Pooled investment vehicles'!G222="Please select country","",'15. Pooled investment vehicles'!G222)</f>
        <v/>
      </c>
    </row>
    <row r="3138" spans="1:2">
      <c r="A3138" t="s">
        <v>5817</v>
      </c>
      <c r="B3138" s="246" t="str">
        <f>IF('15. Pooled investment vehicles'!H222="","",'15. Pooled investment vehicles'!H222)</f>
        <v/>
      </c>
    </row>
    <row r="3139" spans="1:2">
      <c r="A3139" t="s">
        <v>5818</v>
      </c>
      <c r="B3139" s="246" t="str">
        <f>IF('15. Pooled investment vehicles'!I222="Please select","",'15. Pooled investment vehicles'!I222)</f>
        <v/>
      </c>
    </row>
    <row r="3140" spans="1:2">
      <c r="A3140" t="s">
        <v>5819</v>
      </c>
      <c r="B3140" s="246" t="str">
        <f>IF('15. Pooled investment vehicles'!J222="","",'15. Pooled investment vehicles'!J222)</f>
        <v/>
      </c>
    </row>
    <row r="3141" spans="1:2">
      <c r="A3141" t="s">
        <v>5820</v>
      </c>
      <c r="B3141" s="246" t="str">
        <f>IF('15. Pooled investment vehicles'!K222="","",'15. Pooled investment vehicles'!K222)</f>
        <v/>
      </c>
    </row>
    <row r="3142" spans="1:2">
      <c r="A3142" t="s">
        <v>5821</v>
      </c>
      <c r="B3142" s="246" t="str">
        <f>IF('15. Pooled investment vehicles'!A223="","",'15. Pooled investment vehicles'!A223)</f>
        <v/>
      </c>
    </row>
    <row r="3143" spans="1:2">
      <c r="A3143" t="s">
        <v>5822</v>
      </c>
      <c r="B3143" s="246" t="str">
        <f>IF('15. Pooled investment vehicles'!B223="","",'15. Pooled investment vehicles'!B223)</f>
        <v/>
      </c>
    </row>
    <row r="3144" spans="1:2">
      <c r="A3144" t="s">
        <v>5823</v>
      </c>
      <c r="B3144" s="246" t="str">
        <f>IF('15. Pooled investment vehicles'!C223="","",'15. Pooled investment vehicles'!C223)</f>
        <v/>
      </c>
    </row>
    <row r="3145" spans="1:2">
      <c r="A3145" t="s">
        <v>5824</v>
      </c>
      <c r="B3145" s="246" t="str">
        <f>IF('15. Pooled investment vehicles'!D223="","",'15. Pooled investment vehicles'!D223)</f>
        <v/>
      </c>
    </row>
    <row r="3146" spans="1:2">
      <c r="A3146" t="s">
        <v>5825</v>
      </c>
      <c r="B3146" s="246" t="str">
        <f>IF('15. Pooled investment vehicles'!E223="Please select","",'15. Pooled investment vehicles'!E223)</f>
        <v/>
      </c>
    </row>
    <row r="3147" spans="1:2">
      <c r="A3147" t="s">
        <v>5826</v>
      </c>
      <c r="B3147" s="246" t="str">
        <f>IF('15. Pooled investment vehicles'!F223="Please select","",'15. Pooled investment vehicles'!F223)</f>
        <v/>
      </c>
    </row>
    <row r="3148" spans="1:2">
      <c r="A3148" t="s">
        <v>5827</v>
      </c>
      <c r="B3148" s="246" t="str">
        <f>IF('15. Pooled investment vehicles'!G223="Please select country","",'15. Pooled investment vehicles'!G223)</f>
        <v/>
      </c>
    </row>
    <row r="3149" spans="1:2">
      <c r="A3149" t="s">
        <v>5828</v>
      </c>
      <c r="B3149" s="246" t="str">
        <f>IF('15. Pooled investment vehicles'!H223="","",'15. Pooled investment vehicles'!H223)</f>
        <v/>
      </c>
    </row>
    <row r="3150" spans="1:2">
      <c r="A3150" t="s">
        <v>5829</v>
      </c>
      <c r="B3150" s="246" t="str">
        <f>IF('15. Pooled investment vehicles'!I223="Please select","",'15. Pooled investment vehicles'!I223)</f>
        <v/>
      </c>
    </row>
    <row r="3151" spans="1:2">
      <c r="A3151" t="s">
        <v>5830</v>
      </c>
      <c r="B3151" s="246" t="str">
        <f>IF('15. Pooled investment vehicles'!J223="","",'15. Pooled investment vehicles'!J223)</f>
        <v/>
      </c>
    </row>
    <row r="3152" spans="1:2">
      <c r="A3152" t="s">
        <v>5831</v>
      </c>
      <c r="B3152" s="246" t="str">
        <f>IF('15. Pooled investment vehicles'!K223="","",'15. Pooled investment vehicles'!K223)</f>
        <v/>
      </c>
    </row>
    <row r="3153" spans="1:2">
      <c r="A3153" t="s">
        <v>5832</v>
      </c>
      <c r="B3153" s="246" t="str">
        <f>IF('15. Pooled investment vehicles'!A224="","",'15. Pooled investment vehicles'!A224)</f>
        <v/>
      </c>
    </row>
    <row r="3154" spans="1:2">
      <c r="A3154" t="s">
        <v>5833</v>
      </c>
      <c r="B3154" s="246" t="str">
        <f>IF('15. Pooled investment vehicles'!B224="","",'15. Pooled investment vehicles'!B224)</f>
        <v/>
      </c>
    </row>
    <row r="3155" spans="1:2">
      <c r="A3155" t="s">
        <v>5834</v>
      </c>
      <c r="B3155" s="246" t="str">
        <f>IF('15. Pooled investment vehicles'!C224="","",'15. Pooled investment vehicles'!C224)</f>
        <v/>
      </c>
    </row>
    <row r="3156" spans="1:2">
      <c r="A3156" t="s">
        <v>5835</v>
      </c>
      <c r="B3156" s="246" t="str">
        <f>IF('15. Pooled investment vehicles'!D224="","",'15. Pooled investment vehicles'!D224)</f>
        <v/>
      </c>
    </row>
    <row r="3157" spans="1:2">
      <c r="A3157" t="s">
        <v>5836</v>
      </c>
      <c r="B3157" s="246" t="str">
        <f>IF('15. Pooled investment vehicles'!E224="Please select","",'15. Pooled investment vehicles'!E224)</f>
        <v/>
      </c>
    </row>
    <row r="3158" spans="1:2">
      <c r="A3158" t="s">
        <v>5837</v>
      </c>
      <c r="B3158" s="246" t="str">
        <f>IF('15. Pooled investment vehicles'!F224="Please select","",'15. Pooled investment vehicles'!F224)</f>
        <v/>
      </c>
    </row>
    <row r="3159" spans="1:2">
      <c r="A3159" t="s">
        <v>5838</v>
      </c>
      <c r="B3159" s="246" t="str">
        <f>IF('15. Pooled investment vehicles'!G224="Please select country","",'15. Pooled investment vehicles'!G224)</f>
        <v/>
      </c>
    </row>
    <row r="3160" spans="1:2">
      <c r="A3160" t="s">
        <v>5839</v>
      </c>
      <c r="B3160" s="246" t="str">
        <f>IF('15. Pooled investment vehicles'!H224="","",'15. Pooled investment vehicles'!H224)</f>
        <v/>
      </c>
    </row>
    <row r="3161" spans="1:2">
      <c r="A3161" t="s">
        <v>5840</v>
      </c>
      <c r="B3161" s="246" t="str">
        <f>IF('15. Pooled investment vehicles'!I224="Please select","",'15. Pooled investment vehicles'!I224)</f>
        <v/>
      </c>
    </row>
    <row r="3162" spans="1:2">
      <c r="A3162" t="s">
        <v>5841</v>
      </c>
      <c r="B3162" s="246" t="str">
        <f>IF('15. Pooled investment vehicles'!J224="","",'15. Pooled investment vehicles'!J224)</f>
        <v/>
      </c>
    </row>
    <row r="3163" spans="1:2">
      <c r="A3163" t="s">
        <v>5842</v>
      </c>
      <c r="B3163" s="246" t="str">
        <f>IF('15. Pooled investment vehicles'!K224="","",'15. Pooled investment vehicles'!K224)</f>
        <v/>
      </c>
    </row>
    <row r="3164" spans="1:2">
      <c r="A3164" t="s">
        <v>5843</v>
      </c>
      <c r="B3164" s="246" t="str">
        <f>IF('15. Pooled investment vehicles'!A225="","",'15. Pooled investment vehicles'!A225)</f>
        <v/>
      </c>
    </row>
    <row r="3165" spans="1:2">
      <c r="A3165" t="s">
        <v>5844</v>
      </c>
      <c r="B3165" s="246" t="str">
        <f>IF('15. Pooled investment vehicles'!B225="","",'15. Pooled investment vehicles'!B225)</f>
        <v/>
      </c>
    </row>
    <row r="3166" spans="1:2">
      <c r="A3166" t="s">
        <v>5845</v>
      </c>
      <c r="B3166" s="246" t="str">
        <f>IF('15. Pooled investment vehicles'!C225="","",'15. Pooled investment vehicles'!C225)</f>
        <v/>
      </c>
    </row>
    <row r="3167" spans="1:2">
      <c r="A3167" t="s">
        <v>5846</v>
      </c>
      <c r="B3167" s="246" t="str">
        <f>IF('15. Pooled investment vehicles'!D225="","",'15. Pooled investment vehicles'!D225)</f>
        <v/>
      </c>
    </row>
    <row r="3168" spans="1:2">
      <c r="A3168" t="s">
        <v>5847</v>
      </c>
      <c r="B3168" s="246" t="str">
        <f>IF('15. Pooled investment vehicles'!E225="Please select","",'15. Pooled investment vehicles'!E225)</f>
        <v/>
      </c>
    </row>
    <row r="3169" spans="1:2">
      <c r="A3169" t="s">
        <v>5848</v>
      </c>
      <c r="B3169" s="246" t="str">
        <f>IF('15. Pooled investment vehicles'!F225="Please select","",'15. Pooled investment vehicles'!F225)</f>
        <v/>
      </c>
    </row>
    <row r="3170" spans="1:2">
      <c r="A3170" t="s">
        <v>5849</v>
      </c>
      <c r="B3170" s="246" t="str">
        <f>IF('15. Pooled investment vehicles'!G225="Please select country","",'15. Pooled investment vehicles'!G225)</f>
        <v/>
      </c>
    </row>
    <row r="3171" spans="1:2">
      <c r="A3171" t="s">
        <v>5850</v>
      </c>
      <c r="B3171" s="246" t="str">
        <f>IF('15. Pooled investment vehicles'!H225="","",'15. Pooled investment vehicles'!H225)</f>
        <v/>
      </c>
    </row>
    <row r="3172" spans="1:2">
      <c r="A3172" t="s">
        <v>5851</v>
      </c>
      <c r="B3172" s="246" t="str">
        <f>IF('15. Pooled investment vehicles'!I225="Please select","",'15. Pooled investment vehicles'!I225)</f>
        <v/>
      </c>
    </row>
    <row r="3173" spans="1:2">
      <c r="A3173" t="s">
        <v>5852</v>
      </c>
      <c r="B3173" s="246" t="str">
        <f>IF('15. Pooled investment vehicles'!J225="","",'15. Pooled investment vehicles'!J225)</f>
        <v/>
      </c>
    </row>
    <row r="3174" spans="1:2">
      <c r="A3174" t="s">
        <v>5853</v>
      </c>
      <c r="B3174" s="246" t="str">
        <f>IF('15. Pooled investment vehicles'!K225="","",'15. Pooled investment vehicles'!K225)</f>
        <v/>
      </c>
    </row>
    <row r="3175" spans="1:2">
      <c r="A3175" t="s">
        <v>5854</v>
      </c>
      <c r="B3175" s="246" t="str">
        <f>IF('15. Pooled investment vehicles'!A226="","",'15. Pooled investment vehicles'!A226)</f>
        <v/>
      </c>
    </row>
    <row r="3176" spans="1:2">
      <c r="A3176" t="s">
        <v>5855</v>
      </c>
      <c r="B3176" s="246" t="str">
        <f>IF('15. Pooled investment vehicles'!B226="","",'15. Pooled investment vehicles'!B226)</f>
        <v/>
      </c>
    </row>
    <row r="3177" spans="1:2">
      <c r="A3177" t="s">
        <v>5856</v>
      </c>
      <c r="B3177" s="246" t="str">
        <f>IF('15. Pooled investment vehicles'!C226="","",'15. Pooled investment vehicles'!C226)</f>
        <v/>
      </c>
    </row>
    <row r="3178" spans="1:2">
      <c r="A3178" t="s">
        <v>5857</v>
      </c>
      <c r="B3178" s="246" t="str">
        <f>IF('15. Pooled investment vehicles'!D226="","",'15. Pooled investment vehicles'!D226)</f>
        <v/>
      </c>
    </row>
    <row r="3179" spans="1:2">
      <c r="A3179" t="s">
        <v>5858</v>
      </c>
      <c r="B3179" s="246" t="str">
        <f>IF('15. Pooled investment vehicles'!E226="Please select","",'15. Pooled investment vehicles'!E226)</f>
        <v/>
      </c>
    </row>
    <row r="3180" spans="1:2">
      <c r="A3180" t="s">
        <v>5859</v>
      </c>
      <c r="B3180" s="246" t="str">
        <f>IF('15. Pooled investment vehicles'!F226="Please select","",'15. Pooled investment vehicles'!F226)</f>
        <v/>
      </c>
    </row>
    <row r="3181" spans="1:2">
      <c r="A3181" t="s">
        <v>5860</v>
      </c>
      <c r="B3181" s="246" t="str">
        <f>IF('15. Pooled investment vehicles'!G226="Please select country","",'15. Pooled investment vehicles'!G226)</f>
        <v/>
      </c>
    </row>
    <row r="3182" spans="1:2">
      <c r="A3182" t="s">
        <v>5861</v>
      </c>
      <c r="B3182" s="246" t="str">
        <f>IF('15. Pooled investment vehicles'!H226="","",'15. Pooled investment vehicles'!H226)</f>
        <v/>
      </c>
    </row>
    <row r="3183" spans="1:2">
      <c r="A3183" t="s">
        <v>5862</v>
      </c>
      <c r="B3183" s="246" t="str">
        <f>IF('15. Pooled investment vehicles'!I226="Please select","",'15. Pooled investment vehicles'!I226)</f>
        <v/>
      </c>
    </row>
    <row r="3184" spans="1:2">
      <c r="A3184" t="s">
        <v>5863</v>
      </c>
      <c r="B3184" s="246" t="str">
        <f>IF('15. Pooled investment vehicles'!J226="","",'15. Pooled investment vehicles'!J226)</f>
        <v/>
      </c>
    </row>
    <row r="3185" spans="1:2">
      <c r="A3185" t="s">
        <v>5864</v>
      </c>
      <c r="B3185" s="246" t="str">
        <f>IF('15. Pooled investment vehicles'!K226="","",'15. Pooled investment vehicles'!K226)</f>
        <v/>
      </c>
    </row>
    <row r="3186" spans="1:2">
      <c r="A3186" t="s">
        <v>5865</v>
      </c>
      <c r="B3186" s="246" t="str">
        <f>IF('15. Pooled investment vehicles'!A227="","",'15. Pooled investment vehicles'!A227)</f>
        <v/>
      </c>
    </row>
    <row r="3187" spans="1:2">
      <c r="A3187" t="s">
        <v>5866</v>
      </c>
      <c r="B3187" s="246" t="str">
        <f>IF('15. Pooled investment vehicles'!B227="","",'15. Pooled investment vehicles'!B227)</f>
        <v/>
      </c>
    </row>
    <row r="3188" spans="1:2">
      <c r="A3188" t="s">
        <v>5867</v>
      </c>
      <c r="B3188" s="246" t="str">
        <f>IF('15. Pooled investment vehicles'!C227="","",'15. Pooled investment vehicles'!C227)</f>
        <v/>
      </c>
    </row>
    <row r="3189" spans="1:2">
      <c r="A3189" t="s">
        <v>5868</v>
      </c>
      <c r="B3189" s="246" t="str">
        <f>IF('15. Pooled investment vehicles'!D227="","",'15. Pooled investment vehicles'!D227)</f>
        <v/>
      </c>
    </row>
    <row r="3190" spans="1:2">
      <c r="A3190" t="s">
        <v>5869</v>
      </c>
      <c r="B3190" s="246" t="str">
        <f>IF('15. Pooled investment vehicles'!E227="Please select","",'15. Pooled investment vehicles'!E227)</f>
        <v/>
      </c>
    </row>
    <row r="3191" spans="1:2">
      <c r="A3191" t="s">
        <v>5870</v>
      </c>
      <c r="B3191" s="246" t="str">
        <f>IF('15. Pooled investment vehicles'!F227="Please select","",'15. Pooled investment vehicles'!F227)</f>
        <v/>
      </c>
    </row>
    <row r="3192" spans="1:2">
      <c r="A3192" t="s">
        <v>5871</v>
      </c>
      <c r="B3192" s="246" t="str">
        <f>IF('15. Pooled investment vehicles'!G227="Please select country","",'15. Pooled investment vehicles'!G227)</f>
        <v/>
      </c>
    </row>
    <row r="3193" spans="1:2">
      <c r="A3193" t="s">
        <v>5872</v>
      </c>
      <c r="B3193" s="246" t="str">
        <f>IF('15. Pooled investment vehicles'!H227="","",'15. Pooled investment vehicles'!H227)</f>
        <v/>
      </c>
    </row>
    <row r="3194" spans="1:2">
      <c r="A3194" t="s">
        <v>5873</v>
      </c>
      <c r="B3194" s="246" t="str">
        <f>IF('15. Pooled investment vehicles'!I227="Please select","",'15. Pooled investment vehicles'!I227)</f>
        <v/>
      </c>
    </row>
    <row r="3195" spans="1:2">
      <c r="A3195" t="s">
        <v>5874</v>
      </c>
      <c r="B3195" s="246" t="str">
        <f>IF('15. Pooled investment vehicles'!J227="","",'15. Pooled investment vehicles'!J227)</f>
        <v/>
      </c>
    </row>
    <row r="3196" spans="1:2">
      <c r="A3196" t="s">
        <v>5875</v>
      </c>
      <c r="B3196" s="246" t="str">
        <f>IF('15. Pooled investment vehicles'!K227="","",'15. Pooled investment vehicles'!K227)</f>
        <v/>
      </c>
    </row>
    <row r="3197" spans="1:2">
      <c r="A3197" t="s">
        <v>5876</v>
      </c>
      <c r="B3197" s="246" t="str">
        <f>IF('15. Pooled investment vehicles'!A228="","",'15. Pooled investment vehicles'!A228)</f>
        <v/>
      </c>
    </row>
    <row r="3198" spans="1:2">
      <c r="A3198" t="s">
        <v>5877</v>
      </c>
      <c r="B3198" s="246" t="str">
        <f>IF('15. Pooled investment vehicles'!B228="","",'15. Pooled investment vehicles'!B228)</f>
        <v/>
      </c>
    </row>
    <row r="3199" spans="1:2">
      <c r="A3199" t="s">
        <v>5878</v>
      </c>
      <c r="B3199" s="246" t="str">
        <f>IF('15. Pooled investment vehicles'!C228="","",'15. Pooled investment vehicles'!C228)</f>
        <v/>
      </c>
    </row>
    <row r="3200" spans="1:2">
      <c r="A3200" t="s">
        <v>5879</v>
      </c>
      <c r="B3200" s="246" t="str">
        <f>IF('15. Pooled investment vehicles'!D228="","",'15. Pooled investment vehicles'!D228)</f>
        <v/>
      </c>
    </row>
    <row r="3201" spans="1:2">
      <c r="A3201" t="s">
        <v>5880</v>
      </c>
      <c r="B3201" s="246" t="str">
        <f>IF('15. Pooled investment vehicles'!E228="Please select","",'15. Pooled investment vehicles'!E228)</f>
        <v/>
      </c>
    </row>
    <row r="3202" spans="1:2">
      <c r="A3202" t="s">
        <v>5881</v>
      </c>
      <c r="B3202" s="246" t="str">
        <f>IF('15. Pooled investment vehicles'!F228="Please select","",'15. Pooled investment vehicles'!F228)</f>
        <v/>
      </c>
    </row>
    <row r="3203" spans="1:2">
      <c r="A3203" t="s">
        <v>5882</v>
      </c>
      <c r="B3203" s="246" t="str">
        <f>IF('15. Pooled investment vehicles'!G228="Please select country","",'15. Pooled investment vehicles'!G228)</f>
        <v/>
      </c>
    </row>
    <row r="3204" spans="1:2">
      <c r="A3204" t="s">
        <v>5883</v>
      </c>
      <c r="B3204" s="246" t="str">
        <f>IF('15. Pooled investment vehicles'!H228="","",'15. Pooled investment vehicles'!H228)</f>
        <v/>
      </c>
    </row>
    <row r="3205" spans="1:2">
      <c r="A3205" t="s">
        <v>5884</v>
      </c>
      <c r="B3205" s="246" t="str">
        <f>IF('15. Pooled investment vehicles'!I228="Please select","",'15. Pooled investment vehicles'!I228)</f>
        <v/>
      </c>
    </row>
    <row r="3206" spans="1:2">
      <c r="A3206" t="s">
        <v>5885</v>
      </c>
      <c r="B3206" s="246" t="str">
        <f>IF('15. Pooled investment vehicles'!J228="","",'15. Pooled investment vehicles'!J228)</f>
        <v/>
      </c>
    </row>
    <row r="3207" spans="1:2">
      <c r="A3207" t="s">
        <v>5886</v>
      </c>
      <c r="B3207" s="246" t="str">
        <f>IF('15. Pooled investment vehicles'!K228="","",'15. Pooled investment vehicles'!K228)</f>
        <v/>
      </c>
    </row>
    <row r="3208" spans="1:2">
      <c r="A3208" t="s">
        <v>5887</v>
      </c>
      <c r="B3208" s="246" t="str">
        <f>IF('15. Pooled investment vehicles'!A229="","",'15. Pooled investment vehicles'!A229)</f>
        <v/>
      </c>
    </row>
    <row r="3209" spans="1:2">
      <c r="A3209" t="s">
        <v>5888</v>
      </c>
      <c r="B3209" s="246" t="str">
        <f>IF('15. Pooled investment vehicles'!B229="","",'15. Pooled investment vehicles'!B229)</f>
        <v/>
      </c>
    </row>
    <row r="3210" spans="1:2">
      <c r="A3210" t="s">
        <v>5889</v>
      </c>
      <c r="B3210" s="246" t="str">
        <f>IF('15. Pooled investment vehicles'!C229="","",'15. Pooled investment vehicles'!C229)</f>
        <v/>
      </c>
    </row>
    <row r="3211" spans="1:2">
      <c r="A3211" t="s">
        <v>5890</v>
      </c>
      <c r="B3211" s="246" t="str">
        <f>IF('15. Pooled investment vehicles'!D229="","",'15. Pooled investment vehicles'!D229)</f>
        <v/>
      </c>
    </row>
    <row r="3212" spans="1:2">
      <c r="A3212" t="s">
        <v>5891</v>
      </c>
      <c r="B3212" s="246" t="str">
        <f>IF('15. Pooled investment vehicles'!E229="Please select","",'15. Pooled investment vehicles'!E229)</f>
        <v/>
      </c>
    </row>
    <row r="3213" spans="1:2">
      <c r="A3213" t="s">
        <v>5892</v>
      </c>
      <c r="B3213" s="246" t="str">
        <f>IF('15. Pooled investment vehicles'!F229="Please select","",'15. Pooled investment vehicles'!F229)</f>
        <v/>
      </c>
    </row>
    <row r="3214" spans="1:2">
      <c r="A3214" t="s">
        <v>5893</v>
      </c>
      <c r="B3214" s="246" t="str">
        <f>IF('15. Pooled investment vehicles'!G229="Please select country","",'15. Pooled investment vehicles'!G229)</f>
        <v/>
      </c>
    </row>
    <row r="3215" spans="1:2">
      <c r="A3215" t="s">
        <v>5894</v>
      </c>
      <c r="B3215" s="246" t="str">
        <f>IF('15. Pooled investment vehicles'!H229="","",'15. Pooled investment vehicles'!H229)</f>
        <v/>
      </c>
    </row>
    <row r="3216" spans="1:2">
      <c r="A3216" t="s">
        <v>5895</v>
      </c>
      <c r="B3216" s="246" t="str">
        <f>IF('15. Pooled investment vehicles'!I229="Please select","",'15. Pooled investment vehicles'!I229)</f>
        <v/>
      </c>
    </row>
    <row r="3217" spans="1:2">
      <c r="A3217" t="s">
        <v>5896</v>
      </c>
      <c r="B3217" s="246" t="str">
        <f>IF('15. Pooled investment vehicles'!J229="","",'15. Pooled investment vehicles'!J229)</f>
        <v/>
      </c>
    </row>
    <row r="3218" spans="1:2">
      <c r="A3218" t="s">
        <v>5897</v>
      </c>
      <c r="B3218" s="246" t="str">
        <f>IF('15. Pooled investment vehicles'!K229="","",'15. Pooled investment vehicles'!K229)</f>
        <v/>
      </c>
    </row>
    <row r="3219" spans="1:2">
      <c r="A3219" t="s">
        <v>5898</v>
      </c>
      <c r="B3219" s="246" t="str">
        <f>IF('15. Pooled investment vehicles'!A230="","",'15. Pooled investment vehicles'!A230)</f>
        <v/>
      </c>
    </row>
    <row r="3220" spans="1:2">
      <c r="A3220" t="s">
        <v>5899</v>
      </c>
      <c r="B3220" s="246" t="str">
        <f>IF('15. Pooled investment vehicles'!B230="","",'15. Pooled investment vehicles'!B230)</f>
        <v/>
      </c>
    </row>
    <row r="3221" spans="1:2">
      <c r="A3221" t="s">
        <v>5900</v>
      </c>
      <c r="B3221" s="246" t="str">
        <f>IF('15. Pooled investment vehicles'!C230="","",'15. Pooled investment vehicles'!C230)</f>
        <v/>
      </c>
    </row>
    <row r="3222" spans="1:2">
      <c r="A3222" t="s">
        <v>5901</v>
      </c>
      <c r="B3222" s="246" t="str">
        <f>IF('15. Pooled investment vehicles'!D230="","",'15. Pooled investment vehicles'!D230)</f>
        <v/>
      </c>
    </row>
    <row r="3223" spans="1:2">
      <c r="A3223" t="s">
        <v>5902</v>
      </c>
      <c r="B3223" s="246" t="str">
        <f>IF('15. Pooled investment vehicles'!E230="Please select","",'15. Pooled investment vehicles'!E230)</f>
        <v/>
      </c>
    </row>
    <row r="3224" spans="1:2">
      <c r="A3224" t="s">
        <v>5903</v>
      </c>
      <c r="B3224" s="246" t="str">
        <f>IF('15. Pooled investment vehicles'!F230="Please select","",'15. Pooled investment vehicles'!F230)</f>
        <v/>
      </c>
    </row>
    <row r="3225" spans="1:2">
      <c r="A3225" t="s">
        <v>5904</v>
      </c>
      <c r="B3225" s="246" t="str">
        <f>IF('15. Pooled investment vehicles'!G230="Please select country","",'15. Pooled investment vehicles'!G230)</f>
        <v/>
      </c>
    </row>
    <row r="3226" spans="1:2">
      <c r="A3226" t="s">
        <v>5905</v>
      </c>
      <c r="B3226" s="246" t="str">
        <f>IF('15. Pooled investment vehicles'!H230="","",'15. Pooled investment vehicles'!H230)</f>
        <v/>
      </c>
    </row>
    <row r="3227" spans="1:2">
      <c r="A3227" t="s">
        <v>5906</v>
      </c>
      <c r="B3227" s="246" t="str">
        <f>IF('15. Pooled investment vehicles'!I230="Please select","",'15. Pooled investment vehicles'!I230)</f>
        <v/>
      </c>
    </row>
    <row r="3228" spans="1:2">
      <c r="A3228" t="s">
        <v>5907</v>
      </c>
      <c r="B3228" s="246" t="str">
        <f>IF('15. Pooled investment vehicles'!J230="","",'15. Pooled investment vehicles'!J230)</f>
        <v/>
      </c>
    </row>
    <row r="3229" spans="1:2">
      <c r="A3229" t="s">
        <v>5908</v>
      </c>
      <c r="B3229" s="246" t="str">
        <f>IF('15. Pooled investment vehicles'!K230="","",'15. Pooled investment vehicles'!K230)</f>
        <v/>
      </c>
    </row>
    <row r="3230" spans="1:2">
      <c r="A3230" t="s">
        <v>5909</v>
      </c>
      <c r="B3230" s="246" t="str">
        <f>IF('15. Pooled investment vehicles'!A231="","",'15. Pooled investment vehicles'!A231)</f>
        <v/>
      </c>
    </row>
    <row r="3231" spans="1:2">
      <c r="A3231" t="s">
        <v>5910</v>
      </c>
      <c r="B3231" s="246" t="str">
        <f>IF('15. Pooled investment vehicles'!B231="","",'15. Pooled investment vehicles'!B231)</f>
        <v/>
      </c>
    </row>
    <row r="3232" spans="1:2">
      <c r="A3232" t="s">
        <v>5911</v>
      </c>
      <c r="B3232" s="246" t="str">
        <f>IF('15. Pooled investment vehicles'!C231="","",'15. Pooled investment vehicles'!C231)</f>
        <v/>
      </c>
    </row>
    <row r="3233" spans="1:2">
      <c r="A3233" t="s">
        <v>5912</v>
      </c>
      <c r="B3233" s="246" t="str">
        <f>IF('15. Pooled investment vehicles'!D231="","",'15. Pooled investment vehicles'!D231)</f>
        <v/>
      </c>
    </row>
    <row r="3234" spans="1:2">
      <c r="A3234" t="s">
        <v>5913</v>
      </c>
      <c r="B3234" s="246" t="str">
        <f>IF('15. Pooled investment vehicles'!E231="Please select","",'15. Pooled investment vehicles'!E231)</f>
        <v/>
      </c>
    </row>
    <row r="3235" spans="1:2">
      <c r="A3235" t="s">
        <v>5914</v>
      </c>
      <c r="B3235" s="246" t="str">
        <f>IF('15. Pooled investment vehicles'!F231="Please select","",'15. Pooled investment vehicles'!F231)</f>
        <v/>
      </c>
    </row>
    <row r="3236" spans="1:2">
      <c r="A3236" t="s">
        <v>5915</v>
      </c>
      <c r="B3236" s="246" t="str">
        <f>IF('15. Pooled investment vehicles'!G231="Please select country","",'15. Pooled investment vehicles'!G231)</f>
        <v/>
      </c>
    </row>
    <row r="3237" spans="1:2">
      <c r="A3237" t="s">
        <v>5916</v>
      </c>
      <c r="B3237" s="246" t="str">
        <f>IF('15. Pooled investment vehicles'!H231="","",'15. Pooled investment vehicles'!H231)</f>
        <v/>
      </c>
    </row>
    <row r="3238" spans="1:2">
      <c r="A3238" t="s">
        <v>5917</v>
      </c>
      <c r="B3238" s="246" t="str">
        <f>IF('15. Pooled investment vehicles'!I231="Please select","",'15. Pooled investment vehicles'!I231)</f>
        <v/>
      </c>
    </row>
    <row r="3239" spans="1:2">
      <c r="A3239" t="s">
        <v>5918</v>
      </c>
      <c r="B3239" s="246" t="str">
        <f>IF('15. Pooled investment vehicles'!J231="","",'15. Pooled investment vehicles'!J231)</f>
        <v/>
      </c>
    </row>
    <row r="3240" spans="1:2">
      <c r="A3240" t="s">
        <v>5919</v>
      </c>
      <c r="B3240" s="246" t="str">
        <f>IF('15. Pooled investment vehicles'!K231="","",'15. Pooled investment vehicles'!K231)</f>
        <v/>
      </c>
    </row>
    <row r="3241" spans="1:2">
      <c r="A3241" t="s">
        <v>5920</v>
      </c>
      <c r="B3241" s="246" t="str">
        <f>IF('15. Pooled investment vehicles'!A232="","",'15. Pooled investment vehicles'!A232)</f>
        <v/>
      </c>
    </row>
    <row r="3242" spans="1:2">
      <c r="A3242" t="s">
        <v>5921</v>
      </c>
      <c r="B3242" s="246" t="str">
        <f>IF('15. Pooled investment vehicles'!B232="","",'15. Pooled investment vehicles'!B232)</f>
        <v/>
      </c>
    </row>
    <row r="3243" spans="1:2">
      <c r="A3243" t="s">
        <v>5922</v>
      </c>
      <c r="B3243" s="246" t="str">
        <f>IF('15. Pooled investment vehicles'!C232="","",'15. Pooled investment vehicles'!C232)</f>
        <v/>
      </c>
    </row>
    <row r="3244" spans="1:2">
      <c r="A3244" t="s">
        <v>5923</v>
      </c>
      <c r="B3244" s="246" t="str">
        <f>IF('15. Pooled investment vehicles'!D232="","",'15. Pooled investment vehicles'!D232)</f>
        <v/>
      </c>
    </row>
    <row r="3245" spans="1:2">
      <c r="A3245" t="s">
        <v>5924</v>
      </c>
      <c r="B3245" s="246" t="str">
        <f>IF('15. Pooled investment vehicles'!E232="Please select","",'15. Pooled investment vehicles'!E232)</f>
        <v/>
      </c>
    </row>
    <row r="3246" spans="1:2">
      <c r="A3246" t="s">
        <v>5925</v>
      </c>
      <c r="B3246" s="246" t="str">
        <f>IF('15. Pooled investment vehicles'!F232="Please select","",'15. Pooled investment vehicles'!F232)</f>
        <v/>
      </c>
    </row>
    <row r="3247" spans="1:2">
      <c r="A3247" t="s">
        <v>5926</v>
      </c>
      <c r="B3247" s="246" t="str">
        <f>IF('15. Pooled investment vehicles'!G232="Please select country","",'15. Pooled investment vehicles'!G232)</f>
        <v/>
      </c>
    </row>
    <row r="3248" spans="1:2">
      <c r="A3248" t="s">
        <v>5927</v>
      </c>
      <c r="B3248" s="246" t="str">
        <f>IF('15. Pooled investment vehicles'!H232="","",'15. Pooled investment vehicles'!H232)</f>
        <v/>
      </c>
    </row>
    <row r="3249" spans="1:2">
      <c r="A3249" t="s">
        <v>5928</v>
      </c>
      <c r="B3249" s="246" t="str">
        <f>IF('15. Pooled investment vehicles'!I232="Please select","",'15. Pooled investment vehicles'!I232)</f>
        <v/>
      </c>
    </row>
    <row r="3250" spans="1:2">
      <c r="A3250" t="s">
        <v>5929</v>
      </c>
      <c r="B3250" s="246" t="str">
        <f>IF('15. Pooled investment vehicles'!J232="","",'15. Pooled investment vehicles'!J232)</f>
        <v/>
      </c>
    </row>
    <row r="3251" spans="1:2">
      <c r="A3251" t="s">
        <v>5930</v>
      </c>
      <c r="B3251" s="246" t="str">
        <f>IF('15. Pooled investment vehicles'!K232="","",'15. Pooled investment vehicles'!K232)</f>
        <v/>
      </c>
    </row>
    <row r="3252" spans="1:2">
      <c r="A3252" t="s">
        <v>5931</v>
      </c>
      <c r="B3252" s="246" t="str">
        <f>IF('15. Pooled investment vehicles'!A233="","",'15. Pooled investment vehicles'!A233)</f>
        <v/>
      </c>
    </row>
    <row r="3253" spans="1:2">
      <c r="A3253" t="s">
        <v>5932</v>
      </c>
      <c r="B3253" s="246" t="str">
        <f>IF('15. Pooled investment vehicles'!B233="","",'15. Pooled investment vehicles'!B233)</f>
        <v/>
      </c>
    </row>
    <row r="3254" spans="1:2">
      <c r="A3254" t="s">
        <v>5933</v>
      </c>
      <c r="B3254" s="246" t="str">
        <f>IF('15. Pooled investment vehicles'!C233="","",'15. Pooled investment vehicles'!C233)</f>
        <v/>
      </c>
    </row>
    <row r="3255" spans="1:2">
      <c r="A3255" t="s">
        <v>5934</v>
      </c>
      <c r="B3255" s="246" t="str">
        <f>IF('15. Pooled investment vehicles'!D233="","",'15. Pooled investment vehicles'!D233)</f>
        <v/>
      </c>
    </row>
    <row r="3256" spans="1:2">
      <c r="A3256" t="s">
        <v>5935</v>
      </c>
      <c r="B3256" s="246" t="str">
        <f>IF('15. Pooled investment vehicles'!E233="Please select","",'15. Pooled investment vehicles'!E233)</f>
        <v/>
      </c>
    </row>
    <row r="3257" spans="1:2">
      <c r="A3257" t="s">
        <v>5936</v>
      </c>
      <c r="B3257" s="246" t="str">
        <f>IF('15. Pooled investment vehicles'!F233="Please select","",'15. Pooled investment vehicles'!F233)</f>
        <v/>
      </c>
    </row>
    <row r="3258" spans="1:2">
      <c r="A3258" t="s">
        <v>5937</v>
      </c>
      <c r="B3258" s="246" t="str">
        <f>IF('15. Pooled investment vehicles'!G233="Please select country","",'15. Pooled investment vehicles'!G233)</f>
        <v/>
      </c>
    </row>
    <row r="3259" spans="1:2">
      <c r="A3259" t="s">
        <v>5938</v>
      </c>
      <c r="B3259" s="246" t="str">
        <f>IF('15. Pooled investment vehicles'!H233="","",'15. Pooled investment vehicles'!H233)</f>
        <v/>
      </c>
    </row>
    <row r="3260" spans="1:2">
      <c r="A3260" t="s">
        <v>5939</v>
      </c>
      <c r="B3260" s="246" t="str">
        <f>IF('15. Pooled investment vehicles'!I233="Please select","",'15. Pooled investment vehicles'!I233)</f>
        <v/>
      </c>
    </row>
    <row r="3261" spans="1:2">
      <c r="A3261" t="s">
        <v>5940</v>
      </c>
      <c r="B3261" s="246" t="str">
        <f>IF('15. Pooled investment vehicles'!J233="","",'15. Pooled investment vehicles'!J233)</f>
        <v/>
      </c>
    </row>
    <row r="3262" spans="1:2">
      <c r="A3262" t="s">
        <v>5941</v>
      </c>
      <c r="B3262" s="246" t="str">
        <f>IF('15. Pooled investment vehicles'!K233="","",'15. Pooled investment vehicles'!K233)</f>
        <v/>
      </c>
    </row>
    <row r="3263" spans="1:2">
      <c r="A3263" t="s">
        <v>5942</v>
      </c>
      <c r="B3263" s="246" t="str">
        <f>IF('15. Pooled investment vehicles'!A234="","",'15. Pooled investment vehicles'!A234)</f>
        <v/>
      </c>
    </row>
    <row r="3264" spans="1:2">
      <c r="A3264" t="s">
        <v>5943</v>
      </c>
      <c r="B3264" s="246" t="str">
        <f>IF('15. Pooled investment vehicles'!B234="","",'15. Pooled investment vehicles'!B234)</f>
        <v/>
      </c>
    </row>
    <row r="3265" spans="1:2">
      <c r="A3265" t="s">
        <v>5944</v>
      </c>
      <c r="B3265" s="246" t="str">
        <f>IF('15. Pooled investment vehicles'!C234="","",'15. Pooled investment vehicles'!C234)</f>
        <v/>
      </c>
    </row>
    <row r="3266" spans="1:2">
      <c r="A3266" t="s">
        <v>5945</v>
      </c>
      <c r="B3266" s="246" t="str">
        <f>IF('15. Pooled investment vehicles'!D234="","",'15. Pooled investment vehicles'!D234)</f>
        <v/>
      </c>
    </row>
    <row r="3267" spans="1:2">
      <c r="A3267" t="s">
        <v>5946</v>
      </c>
      <c r="B3267" s="246" t="str">
        <f>IF('15. Pooled investment vehicles'!E234="Please select","",'15. Pooled investment vehicles'!E234)</f>
        <v/>
      </c>
    </row>
    <row r="3268" spans="1:2">
      <c r="A3268" t="s">
        <v>5947</v>
      </c>
      <c r="B3268" s="246" t="str">
        <f>IF('15. Pooled investment vehicles'!F234="Please select","",'15. Pooled investment vehicles'!F234)</f>
        <v/>
      </c>
    </row>
    <row r="3269" spans="1:2">
      <c r="A3269" t="s">
        <v>5948</v>
      </c>
      <c r="B3269" s="246" t="str">
        <f>IF('15. Pooled investment vehicles'!G234="Please select country","",'15. Pooled investment vehicles'!G234)</f>
        <v/>
      </c>
    </row>
    <row r="3270" spans="1:2">
      <c r="A3270" t="s">
        <v>5949</v>
      </c>
      <c r="B3270" s="246" t="str">
        <f>IF('15. Pooled investment vehicles'!H234="","",'15. Pooled investment vehicles'!H234)</f>
        <v/>
      </c>
    </row>
    <row r="3271" spans="1:2">
      <c r="A3271" t="s">
        <v>5950</v>
      </c>
      <c r="B3271" s="246" t="str">
        <f>IF('15. Pooled investment vehicles'!I234="Please select","",'15. Pooled investment vehicles'!I234)</f>
        <v/>
      </c>
    </row>
    <row r="3272" spans="1:2">
      <c r="A3272" t="s">
        <v>5951</v>
      </c>
      <c r="B3272" s="246" t="str">
        <f>IF('15. Pooled investment vehicles'!J234="","",'15. Pooled investment vehicles'!J234)</f>
        <v/>
      </c>
    </row>
    <row r="3273" spans="1:2">
      <c r="A3273" t="s">
        <v>5952</v>
      </c>
      <c r="B3273" s="246" t="str">
        <f>IF('15. Pooled investment vehicles'!K234="","",'15. Pooled investment vehicles'!K234)</f>
        <v/>
      </c>
    </row>
    <row r="3274" spans="1:2">
      <c r="A3274" t="s">
        <v>5953</v>
      </c>
      <c r="B3274" s="246" t="str">
        <f>IF('15. Pooled investment vehicles'!A235="","",'15. Pooled investment vehicles'!A235)</f>
        <v/>
      </c>
    </row>
    <row r="3275" spans="1:2">
      <c r="A3275" t="s">
        <v>5954</v>
      </c>
      <c r="B3275" s="246" t="str">
        <f>IF('15. Pooled investment vehicles'!B235="","",'15. Pooled investment vehicles'!B235)</f>
        <v/>
      </c>
    </row>
    <row r="3276" spans="1:2">
      <c r="A3276" t="s">
        <v>5955</v>
      </c>
      <c r="B3276" s="246" t="str">
        <f>IF('15. Pooled investment vehicles'!C235="","",'15. Pooled investment vehicles'!C235)</f>
        <v/>
      </c>
    </row>
    <row r="3277" spans="1:2">
      <c r="A3277" t="s">
        <v>5956</v>
      </c>
      <c r="B3277" s="246" t="str">
        <f>IF('15. Pooled investment vehicles'!D235="","",'15. Pooled investment vehicles'!D235)</f>
        <v/>
      </c>
    </row>
    <row r="3278" spans="1:2">
      <c r="A3278" t="s">
        <v>5957</v>
      </c>
      <c r="B3278" s="246" t="str">
        <f>IF('15. Pooled investment vehicles'!E235="Please select","",'15. Pooled investment vehicles'!E235)</f>
        <v/>
      </c>
    </row>
    <row r="3279" spans="1:2">
      <c r="A3279" t="s">
        <v>5958</v>
      </c>
      <c r="B3279" s="246" t="str">
        <f>IF('15. Pooled investment vehicles'!F235="Please select","",'15. Pooled investment vehicles'!F235)</f>
        <v/>
      </c>
    </row>
    <row r="3280" spans="1:2">
      <c r="A3280" t="s">
        <v>5959</v>
      </c>
      <c r="B3280" s="246" t="str">
        <f>IF('15. Pooled investment vehicles'!G235="Please select country","",'15. Pooled investment vehicles'!G235)</f>
        <v/>
      </c>
    </row>
    <row r="3281" spans="1:2">
      <c r="A3281" t="s">
        <v>5960</v>
      </c>
      <c r="B3281" s="246" t="str">
        <f>IF('15. Pooled investment vehicles'!H235="","",'15. Pooled investment vehicles'!H235)</f>
        <v/>
      </c>
    </row>
    <row r="3282" spans="1:2">
      <c r="A3282" t="s">
        <v>5961</v>
      </c>
      <c r="B3282" s="246" t="str">
        <f>IF('15. Pooled investment vehicles'!I235="Please select","",'15. Pooled investment vehicles'!I235)</f>
        <v/>
      </c>
    </row>
    <row r="3283" spans="1:2">
      <c r="A3283" t="s">
        <v>5962</v>
      </c>
      <c r="B3283" s="246" t="str">
        <f>IF('15. Pooled investment vehicles'!J235="","",'15. Pooled investment vehicles'!J235)</f>
        <v/>
      </c>
    </row>
    <row r="3284" spans="1:2">
      <c r="A3284" t="s">
        <v>5963</v>
      </c>
      <c r="B3284" s="246" t="str">
        <f>IF('15. Pooled investment vehicles'!K235="","",'15. Pooled investment vehicles'!K235)</f>
        <v/>
      </c>
    </row>
    <row r="3285" spans="1:2">
      <c r="A3285" t="s">
        <v>5964</v>
      </c>
      <c r="B3285" s="246" t="str">
        <f>IF('15. Pooled investment vehicles'!A236="","",'15. Pooled investment vehicles'!A236)</f>
        <v/>
      </c>
    </row>
    <row r="3286" spans="1:2">
      <c r="A3286" t="s">
        <v>5965</v>
      </c>
      <c r="B3286" s="246" t="str">
        <f>IF('15. Pooled investment vehicles'!B236="","",'15. Pooled investment vehicles'!B236)</f>
        <v/>
      </c>
    </row>
    <row r="3287" spans="1:2">
      <c r="A3287" t="s">
        <v>5966</v>
      </c>
      <c r="B3287" s="246" t="str">
        <f>IF('15. Pooled investment vehicles'!C236="","",'15. Pooled investment vehicles'!C236)</f>
        <v/>
      </c>
    </row>
    <row r="3288" spans="1:2">
      <c r="A3288" t="s">
        <v>5967</v>
      </c>
      <c r="B3288" s="246" t="str">
        <f>IF('15. Pooled investment vehicles'!D236="","",'15. Pooled investment vehicles'!D236)</f>
        <v/>
      </c>
    </row>
    <row r="3289" spans="1:2">
      <c r="A3289" t="s">
        <v>5968</v>
      </c>
      <c r="B3289" s="246" t="str">
        <f>IF('15. Pooled investment vehicles'!E236="Please select","",'15. Pooled investment vehicles'!E236)</f>
        <v/>
      </c>
    </row>
    <row r="3290" spans="1:2">
      <c r="A3290" t="s">
        <v>5969</v>
      </c>
      <c r="B3290" s="246" t="str">
        <f>IF('15. Pooled investment vehicles'!F236="Please select","",'15. Pooled investment vehicles'!F236)</f>
        <v/>
      </c>
    </row>
    <row r="3291" spans="1:2">
      <c r="A3291" t="s">
        <v>5970</v>
      </c>
      <c r="B3291" s="246" t="str">
        <f>IF('15. Pooled investment vehicles'!G236="Please select country","",'15. Pooled investment vehicles'!G236)</f>
        <v/>
      </c>
    </row>
    <row r="3292" spans="1:2">
      <c r="A3292" t="s">
        <v>5971</v>
      </c>
      <c r="B3292" s="246" t="str">
        <f>IF('15. Pooled investment vehicles'!H236="","",'15. Pooled investment vehicles'!H236)</f>
        <v/>
      </c>
    </row>
    <row r="3293" spans="1:2">
      <c r="A3293" t="s">
        <v>5972</v>
      </c>
      <c r="B3293" s="246" t="str">
        <f>IF('15. Pooled investment vehicles'!I236="Please select","",'15. Pooled investment vehicles'!I236)</f>
        <v/>
      </c>
    </row>
    <row r="3294" spans="1:2">
      <c r="A3294" t="s">
        <v>5973</v>
      </c>
      <c r="B3294" s="246" t="str">
        <f>IF('15. Pooled investment vehicles'!J236="","",'15. Pooled investment vehicles'!J236)</f>
        <v/>
      </c>
    </row>
    <row r="3295" spans="1:2">
      <c r="A3295" t="s">
        <v>5974</v>
      </c>
      <c r="B3295" s="246" t="str">
        <f>IF('15. Pooled investment vehicles'!K236="","",'15. Pooled investment vehicles'!K236)</f>
        <v/>
      </c>
    </row>
    <row r="3296" spans="1:2">
      <c r="A3296" t="s">
        <v>5975</v>
      </c>
      <c r="B3296" s="246" t="str">
        <f>IF('15. Pooled investment vehicles'!A237="","",'15. Pooled investment vehicles'!A237)</f>
        <v/>
      </c>
    </row>
    <row r="3297" spans="1:2">
      <c r="A3297" t="s">
        <v>5976</v>
      </c>
      <c r="B3297" s="246" t="str">
        <f>IF('15. Pooled investment vehicles'!B237="","",'15. Pooled investment vehicles'!B237)</f>
        <v/>
      </c>
    </row>
    <row r="3298" spans="1:2">
      <c r="A3298" t="s">
        <v>5977</v>
      </c>
      <c r="B3298" s="246" t="str">
        <f>IF('15. Pooled investment vehicles'!C237="","",'15. Pooled investment vehicles'!C237)</f>
        <v/>
      </c>
    </row>
    <row r="3299" spans="1:2">
      <c r="A3299" t="s">
        <v>5978</v>
      </c>
      <c r="B3299" s="246" t="str">
        <f>IF('15. Pooled investment vehicles'!D237="","",'15. Pooled investment vehicles'!D237)</f>
        <v/>
      </c>
    </row>
    <row r="3300" spans="1:2">
      <c r="A3300" t="s">
        <v>5979</v>
      </c>
      <c r="B3300" s="246" t="str">
        <f>IF('15. Pooled investment vehicles'!E237="Please select","",'15. Pooled investment vehicles'!E237)</f>
        <v/>
      </c>
    </row>
    <row r="3301" spans="1:2">
      <c r="A3301" t="s">
        <v>5980</v>
      </c>
      <c r="B3301" s="246" t="str">
        <f>IF('15. Pooled investment vehicles'!F237="Please select","",'15. Pooled investment vehicles'!F237)</f>
        <v/>
      </c>
    </row>
    <row r="3302" spans="1:2">
      <c r="A3302" t="s">
        <v>5981</v>
      </c>
      <c r="B3302" s="246" t="str">
        <f>IF('15. Pooled investment vehicles'!G237="Please select country","",'15. Pooled investment vehicles'!G237)</f>
        <v/>
      </c>
    </row>
    <row r="3303" spans="1:2">
      <c r="A3303" t="s">
        <v>5982</v>
      </c>
      <c r="B3303" s="246" t="str">
        <f>IF('15. Pooled investment vehicles'!H237="","",'15. Pooled investment vehicles'!H237)</f>
        <v/>
      </c>
    </row>
    <row r="3304" spans="1:2">
      <c r="A3304" t="s">
        <v>5983</v>
      </c>
      <c r="B3304" s="246" t="str">
        <f>IF('15. Pooled investment vehicles'!I237="Please select","",'15. Pooled investment vehicles'!I237)</f>
        <v/>
      </c>
    </row>
    <row r="3305" spans="1:2">
      <c r="A3305" t="s">
        <v>5984</v>
      </c>
      <c r="B3305" s="246" t="str">
        <f>IF('15. Pooled investment vehicles'!J237="","",'15. Pooled investment vehicles'!J237)</f>
        <v/>
      </c>
    </row>
    <row r="3306" spans="1:2">
      <c r="A3306" t="s">
        <v>5985</v>
      </c>
      <c r="B3306" s="246" t="str">
        <f>IF('15. Pooled investment vehicles'!K237="","",'15. Pooled investment vehicles'!K237)</f>
        <v/>
      </c>
    </row>
    <row r="3307" spans="1:2">
      <c r="A3307" t="s">
        <v>5986</v>
      </c>
      <c r="B3307" s="246" t="str">
        <f>IF('15. Pooled investment vehicles'!A238="","",'15. Pooled investment vehicles'!A238)</f>
        <v/>
      </c>
    </row>
    <row r="3308" spans="1:2">
      <c r="A3308" t="s">
        <v>5987</v>
      </c>
      <c r="B3308" s="246" t="str">
        <f>IF('15. Pooled investment vehicles'!B238="","",'15. Pooled investment vehicles'!B238)</f>
        <v/>
      </c>
    </row>
    <row r="3309" spans="1:2">
      <c r="A3309" t="s">
        <v>5988</v>
      </c>
      <c r="B3309" s="246" t="str">
        <f>IF('15. Pooled investment vehicles'!C238="","",'15. Pooled investment vehicles'!C238)</f>
        <v/>
      </c>
    </row>
    <row r="3310" spans="1:2">
      <c r="A3310" t="s">
        <v>5989</v>
      </c>
      <c r="B3310" s="246" t="str">
        <f>IF('15. Pooled investment vehicles'!D238="","",'15. Pooled investment vehicles'!D238)</f>
        <v/>
      </c>
    </row>
    <row r="3311" spans="1:2">
      <c r="A3311" t="s">
        <v>5990</v>
      </c>
      <c r="B3311" s="246" t="str">
        <f>IF('15. Pooled investment vehicles'!E238="Please select","",'15. Pooled investment vehicles'!E238)</f>
        <v/>
      </c>
    </row>
    <row r="3312" spans="1:2">
      <c r="A3312" t="s">
        <v>5991</v>
      </c>
      <c r="B3312" s="246" t="str">
        <f>IF('15. Pooled investment vehicles'!F238="Please select","",'15. Pooled investment vehicles'!F238)</f>
        <v/>
      </c>
    </row>
    <row r="3313" spans="1:2">
      <c r="A3313" t="s">
        <v>5992</v>
      </c>
      <c r="B3313" s="246" t="str">
        <f>IF('15. Pooled investment vehicles'!G238="Please select country","",'15. Pooled investment vehicles'!G238)</f>
        <v/>
      </c>
    </row>
    <row r="3314" spans="1:2">
      <c r="A3314" t="s">
        <v>5993</v>
      </c>
      <c r="B3314" s="246" t="str">
        <f>IF('15. Pooled investment vehicles'!H238="","",'15. Pooled investment vehicles'!H238)</f>
        <v/>
      </c>
    </row>
    <row r="3315" spans="1:2">
      <c r="A3315" t="s">
        <v>5994</v>
      </c>
      <c r="B3315" s="246" t="str">
        <f>IF('15. Pooled investment vehicles'!I238="Please select","",'15. Pooled investment vehicles'!I238)</f>
        <v/>
      </c>
    </row>
    <row r="3316" spans="1:2">
      <c r="A3316" t="s">
        <v>5995</v>
      </c>
      <c r="B3316" s="246" t="str">
        <f>IF('15. Pooled investment vehicles'!J238="","",'15. Pooled investment vehicles'!J238)</f>
        <v/>
      </c>
    </row>
    <row r="3317" spans="1:2">
      <c r="A3317" t="s">
        <v>5996</v>
      </c>
      <c r="B3317" s="246" t="str">
        <f>IF('15. Pooled investment vehicles'!K238="","",'15. Pooled investment vehicles'!K238)</f>
        <v/>
      </c>
    </row>
    <row r="3318" spans="1:2">
      <c r="A3318" t="s">
        <v>5997</v>
      </c>
      <c r="B3318" s="246" t="str">
        <f>IF('15. Pooled investment vehicles'!A239="","",'15. Pooled investment vehicles'!A239)</f>
        <v/>
      </c>
    </row>
    <row r="3319" spans="1:2">
      <c r="A3319" t="s">
        <v>5998</v>
      </c>
      <c r="B3319" s="246" t="str">
        <f>IF('15. Pooled investment vehicles'!B239="","",'15. Pooled investment vehicles'!B239)</f>
        <v/>
      </c>
    </row>
    <row r="3320" spans="1:2">
      <c r="A3320" t="s">
        <v>5999</v>
      </c>
      <c r="B3320" s="246" t="str">
        <f>IF('15. Pooled investment vehicles'!C239="","",'15. Pooled investment vehicles'!C239)</f>
        <v/>
      </c>
    </row>
    <row r="3321" spans="1:2">
      <c r="A3321" t="s">
        <v>6000</v>
      </c>
      <c r="B3321" s="246" t="str">
        <f>IF('15. Pooled investment vehicles'!D239="","",'15. Pooled investment vehicles'!D239)</f>
        <v/>
      </c>
    </row>
    <row r="3322" spans="1:2">
      <c r="A3322" t="s">
        <v>6001</v>
      </c>
      <c r="B3322" s="246" t="str">
        <f>IF('15. Pooled investment vehicles'!E239="Please select","",'15. Pooled investment vehicles'!E239)</f>
        <v/>
      </c>
    </row>
    <row r="3323" spans="1:2">
      <c r="A3323" t="s">
        <v>6002</v>
      </c>
      <c r="B3323" s="246" t="str">
        <f>IF('15. Pooled investment vehicles'!F239="Please select","",'15. Pooled investment vehicles'!F239)</f>
        <v/>
      </c>
    </row>
    <row r="3324" spans="1:2">
      <c r="A3324" t="s">
        <v>6003</v>
      </c>
      <c r="B3324" s="246" t="str">
        <f>IF('15. Pooled investment vehicles'!G239="Please select country","",'15. Pooled investment vehicles'!G239)</f>
        <v/>
      </c>
    </row>
    <row r="3325" spans="1:2">
      <c r="A3325" t="s">
        <v>6004</v>
      </c>
      <c r="B3325" s="246" t="str">
        <f>IF('15. Pooled investment vehicles'!H239="","",'15. Pooled investment vehicles'!H239)</f>
        <v/>
      </c>
    </row>
    <row r="3326" spans="1:2">
      <c r="A3326" t="s">
        <v>6005</v>
      </c>
      <c r="B3326" s="246" t="str">
        <f>IF('15. Pooled investment vehicles'!I239="Please select","",'15. Pooled investment vehicles'!I239)</f>
        <v/>
      </c>
    </row>
    <row r="3327" spans="1:2">
      <c r="A3327" t="s">
        <v>6006</v>
      </c>
      <c r="B3327" s="246" t="str">
        <f>IF('15. Pooled investment vehicles'!J239="","",'15. Pooled investment vehicles'!J239)</f>
        <v/>
      </c>
    </row>
    <row r="3328" spans="1:2">
      <c r="A3328" t="s">
        <v>6007</v>
      </c>
      <c r="B3328" s="246" t="str">
        <f>IF('15. Pooled investment vehicles'!K239="","",'15. Pooled investment vehicles'!K239)</f>
        <v/>
      </c>
    </row>
    <row r="3329" spans="1:2">
      <c r="A3329" t="s">
        <v>6008</v>
      </c>
      <c r="B3329" s="246" t="str">
        <f>IF('15. Pooled investment vehicles'!A240="","",'15. Pooled investment vehicles'!A240)</f>
        <v/>
      </c>
    </row>
    <row r="3330" spans="1:2">
      <c r="A3330" t="s">
        <v>6009</v>
      </c>
      <c r="B3330" s="246" t="str">
        <f>IF('15. Pooled investment vehicles'!B240="","",'15. Pooled investment vehicles'!B240)</f>
        <v/>
      </c>
    </row>
    <row r="3331" spans="1:2">
      <c r="A3331" t="s">
        <v>6010</v>
      </c>
      <c r="B3331" s="246" t="str">
        <f>IF('15. Pooled investment vehicles'!C240="","",'15. Pooled investment vehicles'!C240)</f>
        <v/>
      </c>
    </row>
    <row r="3332" spans="1:2">
      <c r="A3332" t="s">
        <v>6011</v>
      </c>
      <c r="B3332" s="246" t="str">
        <f>IF('15. Pooled investment vehicles'!D240="","",'15. Pooled investment vehicles'!D240)</f>
        <v/>
      </c>
    </row>
    <row r="3333" spans="1:2">
      <c r="A3333" t="s">
        <v>6012</v>
      </c>
      <c r="B3333" s="246" t="str">
        <f>IF('15. Pooled investment vehicles'!E240="Please select","",'15. Pooled investment vehicles'!E240)</f>
        <v/>
      </c>
    </row>
    <row r="3334" spans="1:2">
      <c r="A3334" t="s">
        <v>6013</v>
      </c>
      <c r="B3334" s="246" t="str">
        <f>IF('15. Pooled investment vehicles'!F240="Please select","",'15. Pooled investment vehicles'!F240)</f>
        <v/>
      </c>
    </row>
    <row r="3335" spans="1:2">
      <c r="A3335" t="s">
        <v>6014</v>
      </c>
      <c r="B3335" s="246" t="str">
        <f>IF('15. Pooled investment vehicles'!G240="Please select country","",'15. Pooled investment vehicles'!G240)</f>
        <v/>
      </c>
    </row>
    <row r="3336" spans="1:2">
      <c r="A3336" t="s">
        <v>6015</v>
      </c>
      <c r="B3336" s="246" t="str">
        <f>IF('15. Pooled investment vehicles'!H240="","",'15. Pooled investment vehicles'!H240)</f>
        <v/>
      </c>
    </row>
    <row r="3337" spans="1:2">
      <c r="A3337" t="s">
        <v>6016</v>
      </c>
      <c r="B3337" s="246" t="str">
        <f>IF('15. Pooled investment vehicles'!I240="Please select","",'15. Pooled investment vehicles'!I240)</f>
        <v/>
      </c>
    </row>
    <row r="3338" spans="1:2">
      <c r="A3338" t="s">
        <v>6017</v>
      </c>
      <c r="B3338" s="246" t="str">
        <f>IF('15. Pooled investment vehicles'!J240="","",'15. Pooled investment vehicles'!J240)</f>
        <v/>
      </c>
    </row>
    <row r="3339" spans="1:2">
      <c r="A3339" t="s">
        <v>6018</v>
      </c>
      <c r="B3339" s="246" t="str">
        <f>IF('15. Pooled investment vehicles'!K240="","",'15. Pooled investment vehicles'!K240)</f>
        <v/>
      </c>
    </row>
    <row r="3340" spans="1:2">
      <c r="A3340" t="s">
        <v>6019</v>
      </c>
      <c r="B3340" s="246" t="str">
        <f>IF('15. Pooled investment vehicles'!A241="","",'15. Pooled investment vehicles'!A241)</f>
        <v/>
      </c>
    </row>
    <row r="3341" spans="1:2">
      <c r="A3341" t="s">
        <v>6020</v>
      </c>
      <c r="B3341" s="246" t="str">
        <f>IF('15. Pooled investment vehicles'!B241="","",'15. Pooled investment vehicles'!B241)</f>
        <v/>
      </c>
    </row>
    <row r="3342" spans="1:2">
      <c r="A3342" t="s">
        <v>6021</v>
      </c>
      <c r="B3342" s="246" t="str">
        <f>IF('15. Pooled investment vehicles'!C241="","",'15. Pooled investment vehicles'!C241)</f>
        <v/>
      </c>
    </row>
    <row r="3343" spans="1:2">
      <c r="A3343" t="s">
        <v>6022</v>
      </c>
      <c r="B3343" s="246" t="str">
        <f>IF('15. Pooled investment vehicles'!D241="","",'15. Pooled investment vehicles'!D241)</f>
        <v/>
      </c>
    </row>
    <row r="3344" spans="1:2">
      <c r="A3344" t="s">
        <v>6023</v>
      </c>
      <c r="B3344" s="246" t="str">
        <f>IF('15. Pooled investment vehicles'!E241="Please select","",'15. Pooled investment vehicles'!E241)</f>
        <v/>
      </c>
    </row>
    <row r="3345" spans="1:2">
      <c r="A3345" t="s">
        <v>6024</v>
      </c>
      <c r="B3345" s="246" t="str">
        <f>IF('15. Pooled investment vehicles'!F241="Please select","",'15. Pooled investment vehicles'!F241)</f>
        <v/>
      </c>
    </row>
    <row r="3346" spans="1:2">
      <c r="A3346" t="s">
        <v>6025</v>
      </c>
      <c r="B3346" s="246" t="str">
        <f>IF('15. Pooled investment vehicles'!G241="Please select country","",'15. Pooled investment vehicles'!G241)</f>
        <v/>
      </c>
    </row>
    <row r="3347" spans="1:2">
      <c r="A3347" t="s">
        <v>6026</v>
      </c>
      <c r="B3347" s="246" t="str">
        <f>IF('15. Pooled investment vehicles'!H241="","",'15. Pooled investment vehicles'!H241)</f>
        <v/>
      </c>
    </row>
    <row r="3348" spans="1:2">
      <c r="A3348" t="s">
        <v>6027</v>
      </c>
      <c r="B3348" s="246" t="str">
        <f>IF('15. Pooled investment vehicles'!I241="Please select","",'15. Pooled investment vehicles'!I241)</f>
        <v/>
      </c>
    </row>
    <row r="3349" spans="1:2">
      <c r="A3349" t="s">
        <v>6028</v>
      </c>
      <c r="B3349" s="246" t="str">
        <f>IF('15. Pooled investment vehicles'!J241="","",'15. Pooled investment vehicles'!J241)</f>
        <v/>
      </c>
    </row>
    <row r="3350" spans="1:2">
      <c r="A3350" t="s">
        <v>6029</v>
      </c>
      <c r="B3350" s="246" t="str">
        <f>IF('15. Pooled investment vehicles'!K241="","",'15. Pooled investment vehicles'!K241)</f>
        <v/>
      </c>
    </row>
    <row r="3351" spans="1:2">
      <c r="A3351" t="s">
        <v>6030</v>
      </c>
      <c r="B3351" s="246" t="str">
        <f>IF('15. Pooled investment vehicles'!A242="","",'15. Pooled investment vehicles'!A242)</f>
        <v/>
      </c>
    </row>
    <row r="3352" spans="1:2">
      <c r="A3352" t="s">
        <v>6031</v>
      </c>
      <c r="B3352" s="246" t="str">
        <f>IF('15. Pooled investment vehicles'!B242="","",'15. Pooled investment vehicles'!B242)</f>
        <v/>
      </c>
    </row>
    <row r="3353" spans="1:2">
      <c r="A3353" t="s">
        <v>6032</v>
      </c>
      <c r="B3353" s="246" t="str">
        <f>IF('15. Pooled investment vehicles'!C242="","",'15. Pooled investment vehicles'!C242)</f>
        <v/>
      </c>
    </row>
    <row r="3354" spans="1:2">
      <c r="A3354" t="s">
        <v>6033</v>
      </c>
      <c r="B3354" s="246" t="str">
        <f>IF('15. Pooled investment vehicles'!D242="","",'15. Pooled investment vehicles'!D242)</f>
        <v/>
      </c>
    </row>
    <row r="3355" spans="1:2">
      <c r="A3355" t="s">
        <v>6034</v>
      </c>
      <c r="B3355" s="246" t="str">
        <f>IF('15. Pooled investment vehicles'!E242="Please select","",'15. Pooled investment vehicles'!E242)</f>
        <v/>
      </c>
    </row>
    <row r="3356" spans="1:2">
      <c r="A3356" t="s">
        <v>6035</v>
      </c>
      <c r="B3356" s="246" t="str">
        <f>IF('15. Pooled investment vehicles'!F242="Please select","",'15. Pooled investment vehicles'!F242)</f>
        <v/>
      </c>
    </row>
    <row r="3357" spans="1:2">
      <c r="A3357" t="s">
        <v>6036</v>
      </c>
      <c r="B3357" s="246" t="str">
        <f>IF('15. Pooled investment vehicles'!G242="Please select country","",'15. Pooled investment vehicles'!G242)</f>
        <v/>
      </c>
    </row>
    <row r="3358" spans="1:2">
      <c r="A3358" t="s">
        <v>6037</v>
      </c>
      <c r="B3358" s="246" t="str">
        <f>IF('15. Pooled investment vehicles'!H242="","",'15. Pooled investment vehicles'!H242)</f>
        <v/>
      </c>
    </row>
    <row r="3359" spans="1:2">
      <c r="A3359" t="s">
        <v>6038</v>
      </c>
      <c r="B3359" s="246" t="str">
        <f>IF('15. Pooled investment vehicles'!I242="Please select","",'15. Pooled investment vehicles'!I242)</f>
        <v/>
      </c>
    </row>
    <row r="3360" spans="1:2">
      <c r="A3360" t="s">
        <v>6039</v>
      </c>
      <c r="B3360" s="246" t="str">
        <f>IF('15. Pooled investment vehicles'!J242="","",'15. Pooled investment vehicles'!J242)</f>
        <v/>
      </c>
    </row>
    <row r="3361" spans="1:2">
      <c r="A3361" t="s">
        <v>6040</v>
      </c>
      <c r="B3361" s="246" t="str">
        <f>IF('15. Pooled investment vehicles'!K242="","",'15. Pooled investment vehicles'!K242)</f>
        <v/>
      </c>
    </row>
    <row r="3362" spans="1:2">
      <c r="A3362" t="s">
        <v>6041</v>
      </c>
      <c r="B3362" s="246" t="str">
        <f>IF('15. Pooled investment vehicles'!A243="","",'15. Pooled investment vehicles'!A243)</f>
        <v/>
      </c>
    </row>
    <row r="3363" spans="1:2">
      <c r="A3363" t="s">
        <v>6042</v>
      </c>
      <c r="B3363" s="246" t="str">
        <f>IF('15. Pooled investment vehicles'!B243="","",'15. Pooled investment vehicles'!B243)</f>
        <v/>
      </c>
    </row>
    <row r="3364" spans="1:2">
      <c r="A3364" t="s">
        <v>6043</v>
      </c>
      <c r="B3364" s="246" t="str">
        <f>IF('15. Pooled investment vehicles'!C243="","",'15. Pooled investment vehicles'!C243)</f>
        <v/>
      </c>
    </row>
    <row r="3365" spans="1:2">
      <c r="A3365" t="s">
        <v>6044</v>
      </c>
      <c r="B3365" s="246" t="str">
        <f>IF('15. Pooled investment vehicles'!D243="","",'15. Pooled investment vehicles'!D243)</f>
        <v/>
      </c>
    </row>
    <row r="3366" spans="1:2">
      <c r="A3366" t="s">
        <v>6045</v>
      </c>
      <c r="B3366" s="246" t="str">
        <f>IF('15. Pooled investment vehicles'!E243="Please select","",'15. Pooled investment vehicles'!E243)</f>
        <v/>
      </c>
    </row>
    <row r="3367" spans="1:2">
      <c r="A3367" t="s">
        <v>6046</v>
      </c>
      <c r="B3367" s="246" t="str">
        <f>IF('15. Pooled investment vehicles'!F243="Please select","",'15. Pooled investment vehicles'!F243)</f>
        <v/>
      </c>
    </row>
    <row r="3368" spans="1:2">
      <c r="A3368" t="s">
        <v>6047</v>
      </c>
      <c r="B3368" s="246" t="str">
        <f>IF('15. Pooled investment vehicles'!G243="Please select country","",'15. Pooled investment vehicles'!G243)</f>
        <v/>
      </c>
    </row>
    <row r="3369" spans="1:2">
      <c r="A3369" t="s">
        <v>6048</v>
      </c>
      <c r="B3369" s="246" t="str">
        <f>IF('15. Pooled investment vehicles'!H243="","",'15. Pooled investment vehicles'!H243)</f>
        <v/>
      </c>
    </row>
    <row r="3370" spans="1:2">
      <c r="A3370" t="s">
        <v>6049</v>
      </c>
      <c r="B3370" s="246" t="str">
        <f>IF('15. Pooled investment vehicles'!I243="Please select","",'15. Pooled investment vehicles'!I243)</f>
        <v/>
      </c>
    </row>
    <row r="3371" spans="1:2">
      <c r="A3371" t="s">
        <v>6050</v>
      </c>
      <c r="B3371" s="246" t="str">
        <f>IF('15. Pooled investment vehicles'!J243="","",'15. Pooled investment vehicles'!J243)</f>
        <v/>
      </c>
    </row>
    <row r="3372" spans="1:2">
      <c r="A3372" t="s">
        <v>6051</v>
      </c>
      <c r="B3372" s="246" t="str">
        <f>IF('15. Pooled investment vehicles'!K243="","",'15. Pooled investment vehicles'!K243)</f>
        <v/>
      </c>
    </row>
    <row r="3373" spans="1:2">
      <c r="A3373" t="s">
        <v>6052</v>
      </c>
      <c r="B3373" s="246" t="str">
        <f>IF('15. Pooled investment vehicles'!A244="","",'15. Pooled investment vehicles'!A244)</f>
        <v/>
      </c>
    </row>
    <row r="3374" spans="1:2">
      <c r="A3374" t="s">
        <v>6053</v>
      </c>
      <c r="B3374" s="246" t="str">
        <f>IF('15. Pooled investment vehicles'!B244="","",'15. Pooled investment vehicles'!B244)</f>
        <v/>
      </c>
    </row>
    <row r="3375" spans="1:2">
      <c r="A3375" t="s">
        <v>6054</v>
      </c>
      <c r="B3375" s="246" t="str">
        <f>IF('15. Pooled investment vehicles'!C244="","",'15. Pooled investment vehicles'!C244)</f>
        <v/>
      </c>
    </row>
    <row r="3376" spans="1:2">
      <c r="A3376" t="s">
        <v>6055</v>
      </c>
      <c r="B3376" s="246" t="str">
        <f>IF('15. Pooled investment vehicles'!D244="","",'15. Pooled investment vehicles'!D244)</f>
        <v/>
      </c>
    </row>
    <row r="3377" spans="1:2">
      <c r="A3377" t="s">
        <v>6056</v>
      </c>
      <c r="B3377" s="246" t="str">
        <f>IF('15. Pooled investment vehicles'!E244="Please select","",'15. Pooled investment vehicles'!E244)</f>
        <v/>
      </c>
    </row>
    <row r="3378" spans="1:2">
      <c r="A3378" t="s">
        <v>6057</v>
      </c>
      <c r="B3378" s="246" t="str">
        <f>IF('15. Pooled investment vehicles'!F244="Please select","",'15. Pooled investment vehicles'!F244)</f>
        <v/>
      </c>
    </row>
    <row r="3379" spans="1:2">
      <c r="A3379" t="s">
        <v>6058</v>
      </c>
      <c r="B3379" s="246" t="str">
        <f>IF('15. Pooled investment vehicles'!G244="Please select country","",'15. Pooled investment vehicles'!G244)</f>
        <v/>
      </c>
    </row>
    <row r="3380" spans="1:2">
      <c r="A3380" t="s">
        <v>6059</v>
      </c>
      <c r="B3380" s="246" t="str">
        <f>IF('15. Pooled investment vehicles'!H244="","",'15. Pooled investment vehicles'!H244)</f>
        <v/>
      </c>
    </row>
    <row r="3381" spans="1:2">
      <c r="A3381" t="s">
        <v>6060</v>
      </c>
      <c r="B3381" s="246" t="str">
        <f>IF('15. Pooled investment vehicles'!I244="Please select","",'15. Pooled investment vehicles'!I244)</f>
        <v/>
      </c>
    </row>
    <row r="3382" spans="1:2">
      <c r="A3382" t="s">
        <v>6061</v>
      </c>
      <c r="B3382" s="246" t="str">
        <f>IF('15. Pooled investment vehicles'!J244="","",'15. Pooled investment vehicles'!J244)</f>
        <v/>
      </c>
    </row>
    <row r="3383" spans="1:2">
      <c r="A3383" t="s">
        <v>6062</v>
      </c>
      <c r="B3383" s="246" t="str">
        <f>IF('15. Pooled investment vehicles'!K244="","",'15. Pooled investment vehicles'!K244)</f>
        <v/>
      </c>
    </row>
    <row r="3384" spans="1:2">
      <c r="A3384" t="s">
        <v>6063</v>
      </c>
      <c r="B3384" s="246" t="str">
        <f>IF('15. Pooled investment vehicles'!A245="","",'15. Pooled investment vehicles'!A245)</f>
        <v/>
      </c>
    </row>
    <row r="3385" spans="1:2">
      <c r="A3385" t="s">
        <v>6064</v>
      </c>
      <c r="B3385" s="246" t="str">
        <f>IF('15. Pooled investment vehicles'!B245="","",'15. Pooled investment vehicles'!B245)</f>
        <v/>
      </c>
    </row>
    <row r="3386" spans="1:2">
      <c r="A3386" t="s">
        <v>6065</v>
      </c>
      <c r="B3386" s="246" t="str">
        <f>IF('15. Pooled investment vehicles'!C245="","",'15. Pooled investment vehicles'!C245)</f>
        <v/>
      </c>
    </row>
    <row r="3387" spans="1:2">
      <c r="A3387" t="s">
        <v>6066</v>
      </c>
      <c r="B3387" s="246" t="str">
        <f>IF('15. Pooled investment vehicles'!D245="","",'15. Pooled investment vehicles'!D245)</f>
        <v/>
      </c>
    </row>
    <row r="3388" spans="1:2">
      <c r="A3388" t="s">
        <v>6067</v>
      </c>
      <c r="B3388" s="246" t="str">
        <f>IF('15. Pooled investment vehicles'!E245="Please select","",'15. Pooled investment vehicles'!E245)</f>
        <v/>
      </c>
    </row>
    <row r="3389" spans="1:2">
      <c r="A3389" t="s">
        <v>6068</v>
      </c>
      <c r="B3389" s="246" t="str">
        <f>IF('15. Pooled investment vehicles'!F245="Please select","",'15. Pooled investment vehicles'!F245)</f>
        <v/>
      </c>
    </row>
    <row r="3390" spans="1:2">
      <c r="A3390" t="s">
        <v>6069</v>
      </c>
      <c r="B3390" s="246" t="str">
        <f>IF('15. Pooled investment vehicles'!G245="Please select country","",'15. Pooled investment vehicles'!G245)</f>
        <v/>
      </c>
    </row>
    <row r="3391" spans="1:2">
      <c r="A3391" t="s">
        <v>6070</v>
      </c>
      <c r="B3391" s="246" t="str">
        <f>IF('15. Pooled investment vehicles'!H245="","",'15. Pooled investment vehicles'!H245)</f>
        <v/>
      </c>
    </row>
    <row r="3392" spans="1:2">
      <c r="A3392" t="s">
        <v>6071</v>
      </c>
      <c r="B3392" s="246" t="str">
        <f>IF('15. Pooled investment vehicles'!I245="Please select","",'15. Pooled investment vehicles'!I245)</f>
        <v/>
      </c>
    </row>
    <row r="3393" spans="1:2">
      <c r="A3393" t="s">
        <v>6072</v>
      </c>
      <c r="B3393" s="246" t="str">
        <f>IF('15. Pooled investment vehicles'!J245="","",'15. Pooled investment vehicles'!J245)</f>
        <v/>
      </c>
    </row>
    <row r="3394" spans="1:2">
      <c r="A3394" t="s">
        <v>6073</v>
      </c>
      <c r="B3394" s="246" t="str">
        <f>IF('15. Pooled investment vehicles'!K245="","",'15. Pooled investment vehicles'!K245)</f>
        <v/>
      </c>
    </row>
    <row r="3395" spans="1:2">
      <c r="A3395" t="s">
        <v>6074</v>
      </c>
      <c r="B3395" s="246" t="str">
        <f>IF('15. Pooled investment vehicles'!A246="","",'15. Pooled investment vehicles'!A246)</f>
        <v/>
      </c>
    </row>
    <row r="3396" spans="1:2">
      <c r="A3396" t="s">
        <v>6075</v>
      </c>
      <c r="B3396" s="246" t="str">
        <f>IF('15. Pooled investment vehicles'!B246="","",'15. Pooled investment vehicles'!B246)</f>
        <v/>
      </c>
    </row>
    <row r="3397" spans="1:2">
      <c r="A3397" t="s">
        <v>6076</v>
      </c>
      <c r="B3397" s="246" t="str">
        <f>IF('15. Pooled investment vehicles'!C246="","",'15. Pooled investment vehicles'!C246)</f>
        <v/>
      </c>
    </row>
    <row r="3398" spans="1:2">
      <c r="A3398" t="s">
        <v>6077</v>
      </c>
      <c r="B3398" s="246" t="str">
        <f>IF('15. Pooled investment vehicles'!D246="","",'15. Pooled investment vehicles'!D246)</f>
        <v/>
      </c>
    </row>
    <row r="3399" spans="1:2">
      <c r="A3399" t="s">
        <v>6078</v>
      </c>
      <c r="B3399" s="246" t="str">
        <f>IF('15. Pooled investment vehicles'!E246="Please select","",'15. Pooled investment vehicles'!E246)</f>
        <v/>
      </c>
    </row>
    <row r="3400" spans="1:2">
      <c r="A3400" t="s">
        <v>6079</v>
      </c>
      <c r="B3400" s="246" t="str">
        <f>IF('15. Pooled investment vehicles'!F246="Please select","",'15. Pooled investment vehicles'!F246)</f>
        <v/>
      </c>
    </row>
    <row r="3401" spans="1:2">
      <c r="A3401" t="s">
        <v>6080</v>
      </c>
      <c r="B3401" s="246" t="str">
        <f>IF('15. Pooled investment vehicles'!G246="Please select country","",'15. Pooled investment vehicles'!G246)</f>
        <v/>
      </c>
    </row>
    <row r="3402" spans="1:2">
      <c r="A3402" t="s">
        <v>6081</v>
      </c>
      <c r="B3402" s="246" t="str">
        <f>IF('15. Pooled investment vehicles'!H246="","",'15. Pooled investment vehicles'!H246)</f>
        <v/>
      </c>
    </row>
    <row r="3403" spans="1:2">
      <c r="A3403" t="s">
        <v>6082</v>
      </c>
      <c r="B3403" s="246" t="str">
        <f>IF('15. Pooled investment vehicles'!I246="Please select","",'15. Pooled investment vehicles'!I246)</f>
        <v/>
      </c>
    </row>
    <row r="3404" spans="1:2">
      <c r="A3404" t="s">
        <v>6083</v>
      </c>
      <c r="B3404" s="246" t="str">
        <f>IF('15. Pooled investment vehicles'!J246="","",'15. Pooled investment vehicles'!J246)</f>
        <v/>
      </c>
    </row>
    <row r="3405" spans="1:2">
      <c r="A3405" t="s">
        <v>6084</v>
      </c>
      <c r="B3405" s="246" t="str">
        <f>IF('15. Pooled investment vehicles'!K246="","",'15. Pooled investment vehicles'!K246)</f>
        <v/>
      </c>
    </row>
    <row r="3406" spans="1:2">
      <c r="A3406" t="s">
        <v>6085</v>
      </c>
      <c r="B3406" s="246" t="str">
        <f>IF('15. Pooled investment vehicles'!A247="","",'15. Pooled investment vehicles'!A247)</f>
        <v/>
      </c>
    </row>
    <row r="3407" spans="1:2">
      <c r="A3407" t="s">
        <v>6086</v>
      </c>
      <c r="B3407" s="246" t="str">
        <f>IF('15. Pooled investment vehicles'!B247="","",'15. Pooled investment vehicles'!B247)</f>
        <v/>
      </c>
    </row>
    <row r="3408" spans="1:2">
      <c r="A3408" t="s">
        <v>6087</v>
      </c>
      <c r="B3408" s="246" t="str">
        <f>IF('15. Pooled investment vehicles'!C247="","",'15. Pooled investment vehicles'!C247)</f>
        <v/>
      </c>
    </row>
    <row r="3409" spans="1:2">
      <c r="A3409" t="s">
        <v>6088</v>
      </c>
      <c r="B3409" s="246" t="str">
        <f>IF('15. Pooled investment vehicles'!D247="","",'15. Pooled investment vehicles'!D247)</f>
        <v/>
      </c>
    </row>
    <row r="3410" spans="1:2">
      <c r="A3410" t="s">
        <v>6089</v>
      </c>
      <c r="B3410" s="246" t="str">
        <f>IF('15. Pooled investment vehicles'!E247="Please select","",'15. Pooled investment vehicles'!E247)</f>
        <v/>
      </c>
    </row>
    <row r="3411" spans="1:2">
      <c r="A3411" t="s">
        <v>6090</v>
      </c>
      <c r="B3411" s="246" t="str">
        <f>IF('15. Pooled investment vehicles'!F247="Please select","",'15. Pooled investment vehicles'!F247)</f>
        <v/>
      </c>
    </row>
    <row r="3412" spans="1:2">
      <c r="A3412" t="s">
        <v>6091</v>
      </c>
      <c r="B3412" s="246" t="str">
        <f>IF('15. Pooled investment vehicles'!G247="Please select country","",'15. Pooled investment vehicles'!G247)</f>
        <v/>
      </c>
    </row>
    <row r="3413" spans="1:2">
      <c r="A3413" t="s">
        <v>6092</v>
      </c>
      <c r="B3413" s="246" t="str">
        <f>IF('15. Pooled investment vehicles'!H247="","",'15. Pooled investment vehicles'!H247)</f>
        <v/>
      </c>
    </row>
    <row r="3414" spans="1:2">
      <c r="A3414" t="s">
        <v>6093</v>
      </c>
      <c r="B3414" s="246" t="str">
        <f>IF('15. Pooled investment vehicles'!I247="Please select","",'15. Pooled investment vehicles'!I247)</f>
        <v/>
      </c>
    </row>
    <row r="3415" spans="1:2">
      <c r="A3415" t="s">
        <v>6094</v>
      </c>
      <c r="B3415" s="246" t="str">
        <f>IF('15. Pooled investment vehicles'!J247="","",'15. Pooled investment vehicles'!J247)</f>
        <v/>
      </c>
    </row>
    <row r="3416" spans="1:2">
      <c r="A3416" t="s">
        <v>6095</v>
      </c>
      <c r="B3416" s="246" t="str">
        <f>IF('15. Pooled investment vehicles'!K247="","",'15. Pooled investment vehicles'!K247)</f>
        <v/>
      </c>
    </row>
    <row r="3417" spans="1:2">
      <c r="A3417" t="s">
        <v>6096</v>
      </c>
      <c r="B3417" s="246" t="str">
        <f>IF('15. Pooled investment vehicles'!A248="","",'15. Pooled investment vehicles'!A248)</f>
        <v/>
      </c>
    </row>
    <row r="3418" spans="1:2">
      <c r="A3418" t="s">
        <v>6097</v>
      </c>
      <c r="B3418" s="246" t="str">
        <f>IF('15. Pooled investment vehicles'!B248="","",'15. Pooled investment vehicles'!B248)</f>
        <v/>
      </c>
    </row>
    <row r="3419" spans="1:2">
      <c r="A3419" t="s">
        <v>6098</v>
      </c>
      <c r="B3419" s="246" t="str">
        <f>IF('15. Pooled investment vehicles'!C248="","",'15. Pooled investment vehicles'!C248)</f>
        <v/>
      </c>
    </row>
    <row r="3420" spans="1:2">
      <c r="A3420" t="s">
        <v>6099</v>
      </c>
      <c r="B3420" s="246" t="str">
        <f>IF('15. Pooled investment vehicles'!D248="","",'15. Pooled investment vehicles'!D248)</f>
        <v/>
      </c>
    </row>
    <row r="3421" spans="1:2">
      <c r="A3421" t="s">
        <v>6100</v>
      </c>
      <c r="B3421" s="246" t="str">
        <f>IF('15. Pooled investment vehicles'!E248="Please select","",'15. Pooled investment vehicles'!E248)</f>
        <v/>
      </c>
    </row>
    <row r="3422" spans="1:2">
      <c r="A3422" t="s">
        <v>6101</v>
      </c>
      <c r="B3422" s="246" t="str">
        <f>IF('15. Pooled investment vehicles'!F248="Please select","",'15. Pooled investment vehicles'!F248)</f>
        <v/>
      </c>
    </row>
    <row r="3423" spans="1:2">
      <c r="A3423" t="s">
        <v>6102</v>
      </c>
      <c r="B3423" s="246" t="str">
        <f>IF('15. Pooled investment vehicles'!G248="Please select country","",'15. Pooled investment vehicles'!G248)</f>
        <v/>
      </c>
    </row>
    <row r="3424" spans="1:2">
      <c r="A3424" t="s">
        <v>6103</v>
      </c>
      <c r="B3424" s="246" t="str">
        <f>IF('15. Pooled investment vehicles'!H248="","",'15. Pooled investment vehicles'!H248)</f>
        <v/>
      </c>
    </row>
    <row r="3425" spans="1:2">
      <c r="A3425" t="s">
        <v>6104</v>
      </c>
      <c r="B3425" s="246" t="str">
        <f>IF('15. Pooled investment vehicles'!I248="Please select","",'15. Pooled investment vehicles'!I248)</f>
        <v/>
      </c>
    </row>
    <row r="3426" spans="1:2">
      <c r="A3426" t="s">
        <v>6105</v>
      </c>
      <c r="B3426" s="246" t="str">
        <f>IF('15. Pooled investment vehicles'!J248="","",'15. Pooled investment vehicles'!J248)</f>
        <v/>
      </c>
    </row>
    <row r="3427" spans="1:2">
      <c r="A3427" t="s">
        <v>6106</v>
      </c>
      <c r="B3427" s="246" t="str">
        <f>IF('15. Pooled investment vehicles'!K248="","",'15. Pooled investment vehicles'!K248)</f>
        <v/>
      </c>
    </row>
    <row r="3428" spans="1:2">
      <c r="A3428" t="s">
        <v>6107</v>
      </c>
      <c r="B3428" s="246" t="str">
        <f>IF('15. Pooled investment vehicles'!A249="","",'15. Pooled investment vehicles'!A249)</f>
        <v/>
      </c>
    </row>
    <row r="3429" spans="1:2">
      <c r="A3429" t="s">
        <v>6108</v>
      </c>
      <c r="B3429" s="246" t="str">
        <f>IF('15. Pooled investment vehicles'!B249="","",'15. Pooled investment vehicles'!B249)</f>
        <v/>
      </c>
    </row>
    <row r="3430" spans="1:2">
      <c r="A3430" t="s">
        <v>6109</v>
      </c>
      <c r="B3430" s="246" t="str">
        <f>IF('15. Pooled investment vehicles'!C249="","",'15. Pooled investment vehicles'!C249)</f>
        <v/>
      </c>
    </row>
    <row r="3431" spans="1:2">
      <c r="A3431" t="s">
        <v>6110</v>
      </c>
      <c r="B3431" s="246" t="str">
        <f>IF('15. Pooled investment vehicles'!D249="","",'15. Pooled investment vehicles'!D249)</f>
        <v/>
      </c>
    </row>
    <row r="3432" spans="1:2">
      <c r="A3432" t="s">
        <v>6111</v>
      </c>
      <c r="B3432" s="246" t="str">
        <f>IF('15. Pooled investment vehicles'!E249="Please select","",'15. Pooled investment vehicles'!E249)</f>
        <v/>
      </c>
    </row>
    <row r="3433" spans="1:2">
      <c r="A3433" t="s">
        <v>6112</v>
      </c>
      <c r="B3433" s="246" t="str">
        <f>IF('15. Pooled investment vehicles'!F249="Please select","",'15. Pooled investment vehicles'!F249)</f>
        <v/>
      </c>
    </row>
    <row r="3434" spans="1:2">
      <c r="A3434" t="s">
        <v>6113</v>
      </c>
      <c r="B3434" s="246" t="str">
        <f>IF('15. Pooled investment vehicles'!G249="Please select country","",'15. Pooled investment vehicles'!G249)</f>
        <v/>
      </c>
    </row>
    <row r="3435" spans="1:2">
      <c r="A3435" t="s">
        <v>6114</v>
      </c>
      <c r="B3435" s="246" t="str">
        <f>IF('15. Pooled investment vehicles'!H249="","",'15. Pooled investment vehicles'!H249)</f>
        <v/>
      </c>
    </row>
    <row r="3436" spans="1:2">
      <c r="A3436" t="s">
        <v>6115</v>
      </c>
      <c r="B3436" s="246" t="str">
        <f>IF('15. Pooled investment vehicles'!I249="Please select","",'15. Pooled investment vehicles'!I249)</f>
        <v/>
      </c>
    </row>
    <row r="3437" spans="1:2">
      <c r="A3437" t="s">
        <v>6116</v>
      </c>
      <c r="B3437" s="246" t="str">
        <f>IF('15. Pooled investment vehicles'!J249="","",'15. Pooled investment vehicles'!J249)</f>
        <v/>
      </c>
    </row>
    <row r="3438" spans="1:2">
      <c r="A3438" t="s">
        <v>6117</v>
      </c>
      <c r="B3438" s="246" t="str">
        <f>IF('15. Pooled investment vehicles'!K249="","",'15. Pooled investment vehicles'!K249)</f>
        <v/>
      </c>
    </row>
    <row r="3439" spans="1:2">
      <c r="A3439" t="s">
        <v>6118</v>
      </c>
      <c r="B3439" s="246" t="str">
        <f>IF('15. Pooled investment vehicles'!A250="","",'15. Pooled investment vehicles'!A250)</f>
        <v/>
      </c>
    </row>
    <row r="3440" spans="1:2">
      <c r="A3440" t="s">
        <v>6119</v>
      </c>
      <c r="B3440" s="246" t="str">
        <f>IF('15. Pooled investment vehicles'!B250="","",'15. Pooled investment vehicles'!B250)</f>
        <v/>
      </c>
    </row>
    <row r="3441" spans="1:2">
      <c r="A3441" t="s">
        <v>6120</v>
      </c>
      <c r="B3441" s="246" t="str">
        <f>IF('15. Pooled investment vehicles'!C250="","",'15. Pooled investment vehicles'!C250)</f>
        <v/>
      </c>
    </row>
    <row r="3442" spans="1:2">
      <c r="A3442" t="s">
        <v>6121</v>
      </c>
      <c r="B3442" s="246" t="str">
        <f>IF('15. Pooled investment vehicles'!D250="","",'15. Pooled investment vehicles'!D250)</f>
        <v/>
      </c>
    </row>
    <row r="3443" spans="1:2">
      <c r="A3443" t="s">
        <v>6122</v>
      </c>
      <c r="B3443" s="246" t="str">
        <f>IF('15. Pooled investment vehicles'!E250="Please select","",'15. Pooled investment vehicles'!E250)</f>
        <v/>
      </c>
    </row>
    <row r="3444" spans="1:2">
      <c r="A3444" t="s">
        <v>6123</v>
      </c>
      <c r="B3444" s="246" t="str">
        <f>IF('15. Pooled investment vehicles'!F250="Please select","",'15. Pooled investment vehicles'!F250)</f>
        <v/>
      </c>
    </row>
    <row r="3445" spans="1:2">
      <c r="A3445" t="s">
        <v>6124</v>
      </c>
      <c r="B3445" s="246" t="str">
        <f>IF('15. Pooled investment vehicles'!G250="Please select country","",'15. Pooled investment vehicles'!G250)</f>
        <v/>
      </c>
    </row>
    <row r="3446" spans="1:2">
      <c r="A3446" t="s">
        <v>6125</v>
      </c>
      <c r="B3446" s="246" t="str">
        <f>IF('15. Pooled investment vehicles'!H250="","",'15. Pooled investment vehicles'!H250)</f>
        <v/>
      </c>
    </row>
    <row r="3447" spans="1:2">
      <c r="A3447" t="s">
        <v>6126</v>
      </c>
      <c r="B3447" s="246" t="str">
        <f>IF('15. Pooled investment vehicles'!I250="Please select","",'15. Pooled investment vehicles'!I250)</f>
        <v/>
      </c>
    </row>
    <row r="3448" spans="1:2">
      <c r="A3448" t="s">
        <v>6127</v>
      </c>
      <c r="B3448" s="246" t="str">
        <f>IF('15. Pooled investment vehicles'!J250="","",'15. Pooled investment vehicles'!J250)</f>
        <v/>
      </c>
    </row>
    <row r="3449" spans="1:2">
      <c r="A3449" t="s">
        <v>6128</v>
      </c>
      <c r="B3449" s="246" t="str">
        <f>IF('15. Pooled investment vehicles'!K250="","",'15. Pooled investment vehicles'!K250)</f>
        <v/>
      </c>
    </row>
    <row r="3450" spans="1:2">
      <c r="A3450" t="s">
        <v>6129</v>
      </c>
      <c r="B3450" s="246" t="str">
        <f>IF('15. Pooled investment vehicles'!A251="","",'15. Pooled investment vehicles'!A251)</f>
        <v/>
      </c>
    </row>
    <row r="3451" spans="1:2">
      <c r="A3451" t="s">
        <v>6130</v>
      </c>
      <c r="B3451" s="246" t="str">
        <f>IF('15. Pooled investment vehicles'!B251="","",'15. Pooled investment vehicles'!B251)</f>
        <v/>
      </c>
    </row>
    <row r="3452" spans="1:2">
      <c r="A3452" t="s">
        <v>6131</v>
      </c>
      <c r="B3452" s="246" t="str">
        <f>IF('15. Pooled investment vehicles'!C251="","",'15. Pooled investment vehicles'!C251)</f>
        <v/>
      </c>
    </row>
    <row r="3453" spans="1:2">
      <c r="A3453" t="s">
        <v>6132</v>
      </c>
      <c r="B3453" s="246" t="str">
        <f>IF('15. Pooled investment vehicles'!D251="","",'15. Pooled investment vehicles'!D251)</f>
        <v/>
      </c>
    </row>
    <row r="3454" spans="1:2">
      <c r="A3454" t="s">
        <v>6133</v>
      </c>
      <c r="B3454" s="246" t="str">
        <f>IF('15. Pooled investment vehicles'!E251="Please select","",'15. Pooled investment vehicles'!E251)</f>
        <v/>
      </c>
    </row>
    <row r="3455" spans="1:2">
      <c r="A3455" t="s">
        <v>6134</v>
      </c>
      <c r="B3455" s="246" t="str">
        <f>IF('15. Pooled investment vehicles'!F251="Please select","",'15. Pooled investment vehicles'!F251)</f>
        <v/>
      </c>
    </row>
    <row r="3456" spans="1:2">
      <c r="A3456" t="s">
        <v>6135</v>
      </c>
      <c r="B3456" s="246" t="str">
        <f>IF('15. Pooled investment vehicles'!G251="Please select country","",'15. Pooled investment vehicles'!G251)</f>
        <v/>
      </c>
    </row>
    <row r="3457" spans="1:2">
      <c r="A3457" t="s">
        <v>6136</v>
      </c>
      <c r="B3457" s="246" t="str">
        <f>IF('15. Pooled investment vehicles'!H251="","",'15. Pooled investment vehicles'!H251)</f>
        <v/>
      </c>
    </row>
    <row r="3458" spans="1:2">
      <c r="A3458" t="s">
        <v>6137</v>
      </c>
      <c r="B3458" s="246" t="str">
        <f>IF('15. Pooled investment vehicles'!I251="Please select","",'15. Pooled investment vehicles'!I251)</f>
        <v/>
      </c>
    </row>
    <row r="3459" spans="1:2">
      <c r="A3459" t="s">
        <v>6138</v>
      </c>
      <c r="B3459" s="246" t="str">
        <f>IF('15. Pooled investment vehicles'!J251="","",'15. Pooled investment vehicles'!J251)</f>
        <v/>
      </c>
    </row>
    <row r="3460" spans="1:2">
      <c r="A3460" t="s">
        <v>6139</v>
      </c>
      <c r="B3460" s="246" t="str">
        <f>IF('15. Pooled investment vehicles'!K251="","",'15. Pooled investment vehicles'!K251)</f>
        <v/>
      </c>
    </row>
    <row r="3461" spans="1:2">
      <c r="A3461" t="s">
        <v>6140</v>
      </c>
      <c r="B3461" s="246" t="str">
        <f>IF('15. Pooled investment vehicles'!A252="","",'15. Pooled investment vehicles'!A252)</f>
        <v/>
      </c>
    </row>
    <row r="3462" spans="1:2">
      <c r="A3462" t="s">
        <v>6141</v>
      </c>
      <c r="B3462" s="246" t="str">
        <f>IF('15. Pooled investment vehicles'!B252="","",'15. Pooled investment vehicles'!B252)</f>
        <v/>
      </c>
    </row>
    <row r="3463" spans="1:2">
      <c r="A3463" t="s">
        <v>6142</v>
      </c>
      <c r="B3463" s="246" t="str">
        <f>IF('15. Pooled investment vehicles'!C252="","",'15. Pooled investment vehicles'!C252)</f>
        <v/>
      </c>
    </row>
    <row r="3464" spans="1:2">
      <c r="A3464" t="s">
        <v>6143</v>
      </c>
      <c r="B3464" s="246" t="str">
        <f>IF('15. Pooled investment vehicles'!D252="","",'15. Pooled investment vehicles'!D252)</f>
        <v/>
      </c>
    </row>
    <row r="3465" spans="1:2">
      <c r="A3465" t="s">
        <v>6144</v>
      </c>
      <c r="B3465" s="246" t="str">
        <f>IF('15. Pooled investment vehicles'!E252="Please select","",'15. Pooled investment vehicles'!E252)</f>
        <v/>
      </c>
    </row>
    <row r="3466" spans="1:2">
      <c r="A3466" t="s">
        <v>6145</v>
      </c>
      <c r="B3466" s="246" t="str">
        <f>IF('15. Pooled investment vehicles'!F252="Please select","",'15. Pooled investment vehicles'!F252)</f>
        <v/>
      </c>
    </row>
    <row r="3467" spans="1:2">
      <c r="A3467" t="s">
        <v>6146</v>
      </c>
      <c r="B3467" s="246" t="str">
        <f>IF('15. Pooled investment vehicles'!G252="Please select country","",'15. Pooled investment vehicles'!G252)</f>
        <v/>
      </c>
    </row>
    <row r="3468" spans="1:2">
      <c r="A3468" t="s">
        <v>6147</v>
      </c>
      <c r="B3468" s="246" t="str">
        <f>IF('15. Pooled investment vehicles'!H252="","",'15. Pooled investment vehicles'!H252)</f>
        <v/>
      </c>
    </row>
    <row r="3469" spans="1:2">
      <c r="A3469" t="s">
        <v>6148</v>
      </c>
      <c r="B3469" s="246" t="str">
        <f>IF('15. Pooled investment vehicles'!I252="Please select","",'15. Pooled investment vehicles'!I252)</f>
        <v/>
      </c>
    </row>
    <row r="3470" spans="1:2">
      <c r="A3470" t="s">
        <v>6149</v>
      </c>
      <c r="B3470" s="246" t="str">
        <f>IF('15. Pooled investment vehicles'!J252="","",'15. Pooled investment vehicles'!J252)</f>
        <v/>
      </c>
    </row>
    <row r="3471" spans="1:2">
      <c r="A3471" t="s">
        <v>6150</v>
      </c>
      <c r="B3471" s="246" t="str">
        <f>IF('15. Pooled investment vehicles'!K252="","",'15. Pooled investment vehicles'!K252)</f>
        <v/>
      </c>
    </row>
    <row r="3472" spans="1:2">
      <c r="A3472" t="s">
        <v>6151</v>
      </c>
      <c r="B3472" s="246" t="str">
        <f>IF('15. Pooled investment vehicles'!A253="","",'15. Pooled investment vehicles'!A253)</f>
        <v/>
      </c>
    </row>
    <row r="3473" spans="1:2">
      <c r="A3473" t="s">
        <v>6152</v>
      </c>
      <c r="B3473" s="246" t="str">
        <f>IF('15. Pooled investment vehicles'!B253="","",'15. Pooled investment vehicles'!B253)</f>
        <v/>
      </c>
    </row>
    <row r="3474" spans="1:2">
      <c r="A3474" t="s">
        <v>6153</v>
      </c>
      <c r="B3474" s="246" t="str">
        <f>IF('15. Pooled investment vehicles'!C253="","",'15. Pooled investment vehicles'!C253)</f>
        <v/>
      </c>
    </row>
    <row r="3475" spans="1:2">
      <c r="A3475" t="s">
        <v>6154</v>
      </c>
      <c r="B3475" s="246" t="str">
        <f>IF('15. Pooled investment vehicles'!D253="","",'15. Pooled investment vehicles'!D253)</f>
        <v/>
      </c>
    </row>
    <row r="3476" spans="1:2">
      <c r="A3476" t="s">
        <v>6155</v>
      </c>
      <c r="B3476" s="246" t="str">
        <f>IF('15. Pooled investment vehicles'!E253="Please select","",'15. Pooled investment vehicles'!E253)</f>
        <v/>
      </c>
    </row>
    <row r="3477" spans="1:2">
      <c r="A3477" t="s">
        <v>6156</v>
      </c>
      <c r="B3477" s="246" t="str">
        <f>IF('15. Pooled investment vehicles'!F253="Please select","",'15. Pooled investment vehicles'!F253)</f>
        <v/>
      </c>
    </row>
    <row r="3478" spans="1:2">
      <c r="A3478" t="s">
        <v>6157</v>
      </c>
      <c r="B3478" s="246" t="str">
        <f>IF('15. Pooled investment vehicles'!G253="Please select country","",'15. Pooled investment vehicles'!G253)</f>
        <v/>
      </c>
    </row>
    <row r="3479" spans="1:2">
      <c r="A3479" t="s">
        <v>6158</v>
      </c>
      <c r="B3479" s="246" t="str">
        <f>IF('15. Pooled investment vehicles'!H253="","",'15. Pooled investment vehicles'!H253)</f>
        <v/>
      </c>
    </row>
    <row r="3480" spans="1:2">
      <c r="A3480" t="s">
        <v>6159</v>
      </c>
      <c r="B3480" s="246" t="str">
        <f>IF('15. Pooled investment vehicles'!I253="Please select","",'15. Pooled investment vehicles'!I253)</f>
        <v/>
      </c>
    </row>
    <row r="3481" spans="1:2">
      <c r="A3481" t="s">
        <v>6160</v>
      </c>
      <c r="B3481" s="246" t="str">
        <f>IF('15. Pooled investment vehicles'!J253="","",'15. Pooled investment vehicles'!J253)</f>
        <v/>
      </c>
    </row>
    <row r="3482" spans="1:2">
      <c r="A3482" t="s">
        <v>6161</v>
      </c>
      <c r="B3482" s="246" t="str">
        <f>IF('15. Pooled investment vehicles'!K253="","",'15. Pooled investment vehicles'!K253)</f>
        <v/>
      </c>
    </row>
    <row r="3483" spans="1:2">
      <c r="A3483" t="s">
        <v>6162</v>
      </c>
      <c r="B3483" s="246" t="str">
        <f>IF('15. Pooled investment vehicles'!A254="","",'15. Pooled investment vehicles'!A254)</f>
        <v/>
      </c>
    </row>
    <row r="3484" spans="1:2">
      <c r="A3484" t="s">
        <v>6163</v>
      </c>
      <c r="B3484" s="246" t="str">
        <f>IF('15. Pooled investment vehicles'!B254="","",'15. Pooled investment vehicles'!B254)</f>
        <v/>
      </c>
    </row>
    <row r="3485" spans="1:2">
      <c r="A3485" t="s">
        <v>6164</v>
      </c>
      <c r="B3485" s="246" t="str">
        <f>IF('15. Pooled investment vehicles'!C254="","",'15. Pooled investment vehicles'!C254)</f>
        <v/>
      </c>
    </row>
    <row r="3486" spans="1:2">
      <c r="A3486" t="s">
        <v>6165</v>
      </c>
      <c r="B3486" s="246" t="str">
        <f>IF('15. Pooled investment vehicles'!D254="","",'15. Pooled investment vehicles'!D254)</f>
        <v/>
      </c>
    </row>
    <row r="3487" spans="1:2">
      <c r="A3487" t="s">
        <v>6166</v>
      </c>
      <c r="B3487" s="246" t="str">
        <f>IF('15. Pooled investment vehicles'!E254="Please select","",'15. Pooled investment vehicles'!E254)</f>
        <v/>
      </c>
    </row>
    <row r="3488" spans="1:2">
      <c r="A3488" t="s">
        <v>6167</v>
      </c>
      <c r="B3488" s="246" t="str">
        <f>IF('15. Pooled investment vehicles'!F254="Please select","",'15. Pooled investment vehicles'!F254)</f>
        <v/>
      </c>
    </row>
    <row r="3489" spans="1:2">
      <c r="A3489" t="s">
        <v>6168</v>
      </c>
      <c r="B3489" s="246" t="str">
        <f>IF('15. Pooled investment vehicles'!G254="Please select country","",'15. Pooled investment vehicles'!G254)</f>
        <v/>
      </c>
    </row>
    <row r="3490" spans="1:2">
      <c r="A3490" t="s">
        <v>6169</v>
      </c>
      <c r="B3490" s="246" t="str">
        <f>IF('15. Pooled investment vehicles'!H254="","",'15. Pooled investment vehicles'!H254)</f>
        <v/>
      </c>
    </row>
    <row r="3491" spans="1:2">
      <c r="A3491" t="s">
        <v>6170</v>
      </c>
      <c r="B3491" s="246" t="str">
        <f>IF('15. Pooled investment vehicles'!I254="Please select","",'15. Pooled investment vehicles'!I254)</f>
        <v/>
      </c>
    </row>
    <row r="3492" spans="1:2">
      <c r="A3492" t="s">
        <v>6171</v>
      </c>
      <c r="B3492" s="246" t="str">
        <f>IF('15. Pooled investment vehicles'!J254="","",'15. Pooled investment vehicles'!J254)</f>
        <v/>
      </c>
    </row>
    <row r="3493" spans="1:2">
      <c r="A3493" t="s">
        <v>6172</v>
      </c>
      <c r="B3493" s="246" t="str">
        <f>IF('15. Pooled investment vehicles'!K254="","",'15. Pooled investment vehicles'!K254)</f>
        <v/>
      </c>
    </row>
    <row r="3494" spans="1:2">
      <c r="A3494" t="s">
        <v>6173</v>
      </c>
      <c r="B3494" s="246" t="str">
        <f>IF('15. Pooled investment vehicles'!A255="","",'15. Pooled investment vehicles'!A255)</f>
        <v/>
      </c>
    </row>
    <row r="3495" spans="1:2">
      <c r="A3495" t="s">
        <v>6174</v>
      </c>
      <c r="B3495" s="246" t="str">
        <f>IF('15. Pooled investment vehicles'!B255="","",'15. Pooled investment vehicles'!B255)</f>
        <v/>
      </c>
    </row>
    <row r="3496" spans="1:2">
      <c r="A3496" t="s">
        <v>6175</v>
      </c>
      <c r="B3496" s="246" t="str">
        <f>IF('15. Pooled investment vehicles'!C255="","",'15. Pooled investment vehicles'!C255)</f>
        <v/>
      </c>
    </row>
    <row r="3497" spans="1:2">
      <c r="A3497" t="s">
        <v>6176</v>
      </c>
      <c r="B3497" s="246" t="str">
        <f>IF('15. Pooled investment vehicles'!D255="","",'15. Pooled investment vehicles'!D255)</f>
        <v/>
      </c>
    </row>
    <row r="3498" spans="1:2">
      <c r="A3498" t="s">
        <v>6177</v>
      </c>
      <c r="B3498" s="246" t="str">
        <f>IF('15. Pooled investment vehicles'!E255="Please select","",'15. Pooled investment vehicles'!E255)</f>
        <v/>
      </c>
    </row>
    <row r="3499" spans="1:2">
      <c r="A3499" t="s">
        <v>6178</v>
      </c>
      <c r="B3499" s="246" t="str">
        <f>IF('15. Pooled investment vehicles'!F255="Please select","",'15. Pooled investment vehicles'!F255)</f>
        <v/>
      </c>
    </row>
    <row r="3500" spans="1:2">
      <c r="A3500" t="s">
        <v>6179</v>
      </c>
      <c r="B3500" s="246" t="str">
        <f>IF('15. Pooled investment vehicles'!G255="Please select country","",'15. Pooled investment vehicles'!G255)</f>
        <v/>
      </c>
    </row>
    <row r="3501" spans="1:2">
      <c r="A3501" t="s">
        <v>6180</v>
      </c>
      <c r="B3501" s="246" t="str">
        <f>IF('15. Pooled investment vehicles'!H255="","",'15. Pooled investment vehicles'!H255)</f>
        <v/>
      </c>
    </row>
    <row r="3502" spans="1:2">
      <c r="A3502" t="s">
        <v>6181</v>
      </c>
      <c r="B3502" s="246" t="str">
        <f>IF('15. Pooled investment vehicles'!I255="Please select","",'15. Pooled investment vehicles'!I255)</f>
        <v/>
      </c>
    </row>
    <row r="3503" spans="1:2">
      <c r="A3503" t="s">
        <v>6182</v>
      </c>
      <c r="B3503" s="246" t="str">
        <f>IF('15. Pooled investment vehicles'!J255="","",'15. Pooled investment vehicles'!J255)</f>
        <v/>
      </c>
    </row>
    <row r="3504" spans="1:2">
      <c r="A3504" t="s">
        <v>6183</v>
      </c>
      <c r="B3504" s="246" t="str">
        <f>IF('15. Pooled investment vehicles'!K255="","",'15. Pooled investment vehicles'!K255)</f>
        <v/>
      </c>
    </row>
    <row r="3505" spans="1:2">
      <c r="A3505" t="s">
        <v>6184</v>
      </c>
      <c r="B3505" s="246" t="str">
        <f>IF('15. Pooled investment vehicles'!A256="","",'15. Pooled investment vehicles'!A256)</f>
        <v/>
      </c>
    </row>
    <row r="3506" spans="1:2">
      <c r="A3506" t="s">
        <v>6185</v>
      </c>
      <c r="B3506" s="246" t="str">
        <f>IF('15. Pooled investment vehicles'!B256="","",'15. Pooled investment vehicles'!B256)</f>
        <v/>
      </c>
    </row>
    <row r="3507" spans="1:2">
      <c r="A3507" t="s">
        <v>6186</v>
      </c>
      <c r="B3507" s="246" t="str">
        <f>IF('15. Pooled investment vehicles'!C256="","",'15. Pooled investment vehicles'!C256)</f>
        <v/>
      </c>
    </row>
    <row r="3508" spans="1:2">
      <c r="A3508" t="s">
        <v>6187</v>
      </c>
      <c r="B3508" s="246" t="str">
        <f>IF('15. Pooled investment vehicles'!D256="","",'15. Pooled investment vehicles'!D256)</f>
        <v/>
      </c>
    </row>
    <row r="3509" spans="1:2">
      <c r="A3509" t="s">
        <v>6188</v>
      </c>
      <c r="B3509" s="246" t="str">
        <f>IF('15. Pooled investment vehicles'!E256="Please select","",'15. Pooled investment vehicles'!E256)</f>
        <v/>
      </c>
    </row>
    <row r="3510" spans="1:2">
      <c r="A3510" t="s">
        <v>6189</v>
      </c>
      <c r="B3510" s="246" t="str">
        <f>IF('15. Pooled investment vehicles'!F256="Please select","",'15. Pooled investment vehicles'!F256)</f>
        <v/>
      </c>
    </row>
    <row r="3511" spans="1:2">
      <c r="A3511" t="s">
        <v>6190</v>
      </c>
      <c r="B3511" s="246" t="str">
        <f>IF('15. Pooled investment vehicles'!G256="Please select country","",'15. Pooled investment vehicles'!G256)</f>
        <v/>
      </c>
    </row>
    <row r="3512" spans="1:2">
      <c r="A3512" t="s">
        <v>6191</v>
      </c>
      <c r="B3512" s="246" t="str">
        <f>IF('15. Pooled investment vehicles'!H256="","",'15. Pooled investment vehicles'!H256)</f>
        <v/>
      </c>
    </row>
    <row r="3513" spans="1:2">
      <c r="A3513" t="s">
        <v>6192</v>
      </c>
      <c r="B3513" s="246" t="str">
        <f>IF('15. Pooled investment vehicles'!I256="Please select","",'15. Pooled investment vehicles'!I256)</f>
        <v/>
      </c>
    </row>
    <row r="3514" spans="1:2">
      <c r="A3514" t="s">
        <v>6193</v>
      </c>
      <c r="B3514" s="246" t="str">
        <f>IF('15. Pooled investment vehicles'!J256="","",'15. Pooled investment vehicles'!J256)</f>
        <v/>
      </c>
    </row>
    <row r="3515" spans="1:2">
      <c r="A3515" t="s">
        <v>6194</v>
      </c>
      <c r="B3515" s="246" t="str">
        <f>IF('15. Pooled investment vehicles'!K256="","",'15. Pooled investment vehicles'!K256)</f>
        <v/>
      </c>
    </row>
    <row r="3516" spans="1:2">
      <c r="A3516" t="s">
        <v>6195</v>
      </c>
      <c r="B3516" s="246" t="str">
        <f>IF('15. Pooled investment vehicles'!A257="","",'15. Pooled investment vehicles'!A257)</f>
        <v/>
      </c>
    </row>
    <row r="3517" spans="1:2">
      <c r="A3517" t="s">
        <v>6196</v>
      </c>
      <c r="B3517" s="246" t="str">
        <f>IF('15. Pooled investment vehicles'!B257="","",'15. Pooled investment vehicles'!B257)</f>
        <v/>
      </c>
    </row>
    <row r="3518" spans="1:2">
      <c r="A3518" t="s">
        <v>6197</v>
      </c>
      <c r="B3518" s="246" t="str">
        <f>IF('15. Pooled investment vehicles'!C257="","",'15. Pooled investment vehicles'!C257)</f>
        <v/>
      </c>
    </row>
    <row r="3519" spans="1:2">
      <c r="A3519" t="s">
        <v>6198</v>
      </c>
      <c r="B3519" s="246" t="str">
        <f>IF('15. Pooled investment vehicles'!D257="","",'15. Pooled investment vehicles'!D257)</f>
        <v/>
      </c>
    </row>
    <row r="3520" spans="1:2">
      <c r="A3520" t="s">
        <v>6199</v>
      </c>
      <c r="B3520" s="246" t="str">
        <f>IF('15. Pooled investment vehicles'!E257="Please select","",'15. Pooled investment vehicles'!E257)</f>
        <v/>
      </c>
    </row>
    <row r="3521" spans="1:2">
      <c r="A3521" t="s">
        <v>6200</v>
      </c>
      <c r="B3521" s="246" t="str">
        <f>IF('15. Pooled investment vehicles'!F257="Please select","",'15. Pooled investment vehicles'!F257)</f>
        <v/>
      </c>
    </row>
    <row r="3522" spans="1:2">
      <c r="A3522" t="s">
        <v>6201</v>
      </c>
      <c r="B3522" s="246" t="str">
        <f>IF('15. Pooled investment vehicles'!G257="Please select country","",'15. Pooled investment vehicles'!G257)</f>
        <v/>
      </c>
    </row>
    <row r="3523" spans="1:2">
      <c r="A3523" t="s">
        <v>6202</v>
      </c>
      <c r="B3523" s="246" t="str">
        <f>IF('15. Pooled investment vehicles'!H257="","",'15. Pooled investment vehicles'!H257)</f>
        <v/>
      </c>
    </row>
    <row r="3524" spans="1:2">
      <c r="A3524" t="s">
        <v>6203</v>
      </c>
      <c r="B3524" s="246" t="str">
        <f>IF('15. Pooled investment vehicles'!I257="Please select","",'15. Pooled investment vehicles'!I257)</f>
        <v/>
      </c>
    </row>
    <row r="3525" spans="1:2">
      <c r="A3525" t="s">
        <v>6204</v>
      </c>
      <c r="B3525" s="246" t="str">
        <f>IF('15. Pooled investment vehicles'!J257="","",'15. Pooled investment vehicles'!J257)</f>
        <v/>
      </c>
    </row>
    <row r="3526" spans="1:2">
      <c r="A3526" t="s">
        <v>6205</v>
      </c>
      <c r="B3526" s="246" t="str">
        <f>IF('15. Pooled investment vehicles'!K257="","",'15. Pooled investment vehicles'!K257)</f>
        <v/>
      </c>
    </row>
    <row r="3527" spans="1:2">
      <c r="A3527" t="s">
        <v>6206</v>
      </c>
      <c r="B3527" s="246" t="str">
        <f>IF('15. Pooled investment vehicles'!A258="","",'15. Pooled investment vehicles'!A258)</f>
        <v/>
      </c>
    </row>
    <row r="3528" spans="1:2">
      <c r="A3528" t="s">
        <v>6207</v>
      </c>
      <c r="B3528" s="246" t="str">
        <f>IF('15. Pooled investment vehicles'!B258="","",'15. Pooled investment vehicles'!B258)</f>
        <v/>
      </c>
    </row>
    <row r="3529" spans="1:2">
      <c r="A3529" t="s">
        <v>6208</v>
      </c>
      <c r="B3529" s="246" t="str">
        <f>IF('15. Pooled investment vehicles'!C258="","",'15. Pooled investment vehicles'!C258)</f>
        <v/>
      </c>
    </row>
    <row r="3530" spans="1:2">
      <c r="A3530" t="s">
        <v>6209</v>
      </c>
      <c r="B3530" s="246" t="str">
        <f>IF('15. Pooled investment vehicles'!D258="","",'15. Pooled investment vehicles'!D258)</f>
        <v/>
      </c>
    </row>
    <row r="3531" spans="1:2">
      <c r="A3531" t="s">
        <v>6210</v>
      </c>
      <c r="B3531" s="246" t="str">
        <f>IF('15. Pooled investment vehicles'!E258="Please select","",'15. Pooled investment vehicles'!E258)</f>
        <v/>
      </c>
    </row>
    <row r="3532" spans="1:2">
      <c r="A3532" t="s">
        <v>6211</v>
      </c>
      <c r="B3532" s="246" t="str">
        <f>IF('15. Pooled investment vehicles'!F258="Please select","",'15. Pooled investment vehicles'!F258)</f>
        <v/>
      </c>
    </row>
    <row r="3533" spans="1:2">
      <c r="A3533" t="s">
        <v>6212</v>
      </c>
      <c r="B3533" s="246" t="str">
        <f>IF('15. Pooled investment vehicles'!G258="Please select country","",'15. Pooled investment vehicles'!G258)</f>
        <v/>
      </c>
    </row>
    <row r="3534" spans="1:2">
      <c r="A3534" t="s">
        <v>6213</v>
      </c>
      <c r="B3534" s="246" t="str">
        <f>IF('15. Pooled investment vehicles'!H258="","",'15. Pooled investment vehicles'!H258)</f>
        <v/>
      </c>
    </row>
    <row r="3535" spans="1:2">
      <c r="A3535" t="s">
        <v>6214</v>
      </c>
      <c r="B3535" s="246" t="str">
        <f>IF('15. Pooled investment vehicles'!I258="Please select","",'15. Pooled investment vehicles'!I258)</f>
        <v/>
      </c>
    </row>
    <row r="3536" spans="1:2">
      <c r="A3536" t="s">
        <v>6215</v>
      </c>
      <c r="B3536" s="246" t="str">
        <f>IF('15. Pooled investment vehicles'!J258="","",'15. Pooled investment vehicles'!J258)</f>
        <v/>
      </c>
    </row>
    <row r="3537" spans="1:2">
      <c r="A3537" t="s">
        <v>6216</v>
      </c>
      <c r="B3537" s="246" t="str">
        <f>IF('15. Pooled investment vehicles'!K258="","",'15. Pooled investment vehicles'!K258)</f>
        <v/>
      </c>
    </row>
    <row r="3538" spans="1:2">
      <c r="A3538" t="s">
        <v>6217</v>
      </c>
      <c r="B3538" s="246" t="str">
        <f>IF('15. Pooled investment vehicles'!A259="","",'15. Pooled investment vehicles'!A259)</f>
        <v/>
      </c>
    </row>
    <row r="3539" spans="1:2">
      <c r="A3539" t="s">
        <v>6218</v>
      </c>
      <c r="B3539" s="246" t="str">
        <f>IF('15. Pooled investment vehicles'!B259="","",'15. Pooled investment vehicles'!B259)</f>
        <v/>
      </c>
    </row>
    <row r="3540" spans="1:2">
      <c r="A3540" t="s">
        <v>6219</v>
      </c>
      <c r="B3540" s="246" t="str">
        <f>IF('15. Pooled investment vehicles'!C259="","",'15. Pooled investment vehicles'!C259)</f>
        <v/>
      </c>
    </row>
    <row r="3541" spans="1:2">
      <c r="A3541" t="s">
        <v>6220</v>
      </c>
      <c r="B3541" s="246" t="str">
        <f>IF('15. Pooled investment vehicles'!D259="","",'15. Pooled investment vehicles'!D259)</f>
        <v/>
      </c>
    </row>
    <row r="3542" spans="1:2">
      <c r="A3542" t="s">
        <v>6221</v>
      </c>
      <c r="B3542" s="246" t="str">
        <f>IF('15. Pooled investment vehicles'!E259="Please select","",'15. Pooled investment vehicles'!E259)</f>
        <v/>
      </c>
    </row>
    <row r="3543" spans="1:2">
      <c r="A3543" t="s">
        <v>6222</v>
      </c>
      <c r="B3543" s="246" t="str">
        <f>IF('15. Pooled investment vehicles'!F259="Please select","",'15. Pooled investment vehicles'!F259)</f>
        <v/>
      </c>
    </row>
    <row r="3544" spans="1:2">
      <c r="A3544" t="s">
        <v>6223</v>
      </c>
      <c r="B3544" s="246" t="str">
        <f>IF('15. Pooled investment vehicles'!G259="Please select country","",'15. Pooled investment vehicles'!G259)</f>
        <v/>
      </c>
    </row>
    <row r="3545" spans="1:2">
      <c r="A3545" t="s">
        <v>6224</v>
      </c>
      <c r="B3545" s="246" t="str">
        <f>IF('15. Pooled investment vehicles'!H259="","",'15. Pooled investment vehicles'!H259)</f>
        <v/>
      </c>
    </row>
    <row r="3546" spans="1:2">
      <c r="A3546" t="s">
        <v>6225</v>
      </c>
      <c r="B3546" s="246" t="str">
        <f>IF('15. Pooled investment vehicles'!I259="Please select","",'15. Pooled investment vehicles'!I259)</f>
        <v/>
      </c>
    </row>
    <row r="3547" spans="1:2">
      <c r="A3547" t="s">
        <v>6226</v>
      </c>
      <c r="B3547" s="246" t="str">
        <f>IF('15. Pooled investment vehicles'!J259="","",'15. Pooled investment vehicles'!J259)</f>
        <v/>
      </c>
    </row>
    <row r="3548" spans="1:2">
      <c r="A3548" t="s">
        <v>6227</v>
      </c>
      <c r="B3548" s="246" t="str">
        <f>IF('15. Pooled investment vehicles'!K259="","",'15. Pooled investment vehicles'!K259)</f>
        <v/>
      </c>
    </row>
    <row r="3549" spans="1:2">
      <c r="A3549" t="s">
        <v>6228</v>
      </c>
      <c r="B3549" s="246" t="str">
        <f>IF('15. Pooled investment vehicles'!A260="","",'15. Pooled investment vehicles'!A260)</f>
        <v/>
      </c>
    </row>
    <row r="3550" spans="1:2">
      <c r="A3550" t="s">
        <v>6229</v>
      </c>
      <c r="B3550" s="246" t="str">
        <f>IF('15. Pooled investment vehicles'!B260="","",'15. Pooled investment vehicles'!B260)</f>
        <v/>
      </c>
    </row>
    <row r="3551" spans="1:2">
      <c r="A3551" t="s">
        <v>6230</v>
      </c>
      <c r="B3551" s="246" t="str">
        <f>IF('15. Pooled investment vehicles'!C260="","",'15. Pooled investment vehicles'!C260)</f>
        <v/>
      </c>
    </row>
    <row r="3552" spans="1:2">
      <c r="A3552" t="s">
        <v>6231</v>
      </c>
      <c r="B3552" s="246" t="str">
        <f>IF('15. Pooled investment vehicles'!D260="","",'15. Pooled investment vehicles'!D260)</f>
        <v/>
      </c>
    </row>
    <row r="3553" spans="1:2">
      <c r="A3553" t="s">
        <v>6232</v>
      </c>
      <c r="B3553" s="246" t="str">
        <f>IF('15. Pooled investment vehicles'!E260="Please select","",'15. Pooled investment vehicles'!E260)</f>
        <v/>
      </c>
    </row>
    <row r="3554" spans="1:2">
      <c r="A3554" t="s">
        <v>6233</v>
      </c>
      <c r="B3554" s="246" t="str">
        <f>IF('15. Pooled investment vehicles'!F260="Please select","",'15. Pooled investment vehicles'!F260)</f>
        <v/>
      </c>
    </row>
    <row r="3555" spans="1:2">
      <c r="A3555" t="s">
        <v>6234</v>
      </c>
      <c r="B3555" s="246" t="str">
        <f>IF('15. Pooled investment vehicles'!G260="Please select country","",'15. Pooled investment vehicles'!G260)</f>
        <v/>
      </c>
    </row>
    <row r="3556" spans="1:2">
      <c r="A3556" t="s">
        <v>6235</v>
      </c>
      <c r="B3556" s="246" t="str">
        <f>IF('15. Pooled investment vehicles'!H260="","",'15. Pooled investment vehicles'!H260)</f>
        <v/>
      </c>
    </row>
    <row r="3557" spans="1:2">
      <c r="A3557" t="s">
        <v>6236</v>
      </c>
      <c r="B3557" s="246" t="str">
        <f>IF('15. Pooled investment vehicles'!I260="Please select","",'15. Pooled investment vehicles'!I260)</f>
        <v/>
      </c>
    </row>
    <row r="3558" spans="1:2">
      <c r="A3558" t="s">
        <v>6237</v>
      </c>
      <c r="B3558" s="246" t="str">
        <f>IF('15. Pooled investment vehicles'!J260="","",'15. Pooled investment vehicles'!J260)</f>
        <v/>
      </c>
    </row>
    <row r="3559" spans="1:2">
      <c r="A3559" t="s">
        <v>6238</v>
      </c>
      <c r="B3559" s="246" t="str">
        <f>IF('15. Pooled investment vehicles'!K260="","",'15. Pooled investment vehicles'!K260)</f>
        <v/>
      </c>
    </row>
    <row r="3560" spans="1:2">
      <c r="A3560" t="s">
        <v>6239</v>
      </c>
      <c r="B3560" s="246" t="str">
        <f>IF('15. Pooled investment vehicles'!A261="","",'15. Pooled investment vehicles'!A261)</f>
        <v/>
      </c>
    </row>
    <row r="3561" spans="1:2">
      <c r="A3561" t="s">
        <v>6240</v>
      </c>
      <c r="B3561" s="246" t="str">
        <f>IF('15. Pooled investment vehicles'!B261="","",'15. Pooled investment vehicles'!B261)</f>
        <v/>
      </c>
    </row>
    <row r="3562" spans="1:2">
      <c r="A3562" t="s">
        <v>6241</v>
      </c>
      <c r="B3562" s="246" t="str">
        <f>IF('15. Pooled investment vehicles'!C261="","",'15. Pooled investment vehicles'!C261)</f>
        <v/>
      </c>
    </row>
    <row r="3563" spans="1:2">
      <c r="A3563" t="s">
        <v>6242</v>
      </c>
      <c r="B3563" s="246" t="str">
        <f>IF('15. Pooled investment vehicles'!D261="","",'15. Pooled investment vehicles'!D261)</f>
        <v/>
      </c>
    </row>
    <row r="3564" spans="1:2">
      <c r="A3564" t="s">
        <v>6243</v>
      </c>
      <c r="B3564" s="246" t="str">
        <f>IF('15. Pooled investment vehicles'!E261="Please select","",'15. Pooled investment vehicles'!E261)</f>
        <v/>
      </c>
    </row>
    <row r="3565" spans="1:2">
      <c r="A3565" t="s">
        <v>6244</v>
      </c>
      <c r="B3565" s="246" t="str">
        <f>IF('15. Pooled investment vehicles'!F261="Please select","",'15. Pooled investment vehicles'!F261)</f>
        <v/>
      </c>
    </row>
    <row r="3566" spans="1:2">
      <c r="A3566" t="s">
        <v>6245</v>
      </c>
      <c r="B3566" s="246" t="str">
        <f>IF('15. Pooled investment vehicles'!G261="Please select country","",'15. Pooled investment vehicles'!G261)</f>
        <v/>
      </c>
    </row>
    <row r="3567" spans="1:2">
      <c r="A3567" t="s">
        <v>6246</v>
      </c>
      <c r="B3567" s="246" t="str">
        <f>IF('15. Pooled investment vehicles'!H261="","",'15. Pooled investment vehicles'!H261)</f>
        <v/>
      </c>
    </row>
    <row r="3568" spans="1:2">
      <c r="A3568" t="s">
        <v>6247</v>
      </c>
      <c r="B3568" s="246" t="str">
        <f>IF('15. Pooled investment vehicles'!I261="Please select","",'15. Pooled investment vehicles'!I261)</f>
        <v/>
      </c>
    </row>
    <row r="3569" spans="1:2">
      <c r="A3569" t="s">
        <v>6248</v>
      </c>
      <c r="B3569" s="246" t="str">
        <f>IF('15. Pooled investment vehicles'!J261="","",'15. Pooled investment vehicles'!J261)</f>
        <v/>
      </c>
    </row>
    <row r="3570" spans="1:2">
      <c r="A3570" t="s">
        <v>6249</v>
      </c>
      <c r="B3570" s="246" t="str">
        <f>IF('15. Pooled investment vehicles'!K261="","",'15. Pooled investment vehicles'!K261)</f>
        <v/>
      </c>
    </row>
    <row r="3571" spans="1:2">
      <c r="A3571" t="s">
        <v>6250</v>
      </c>
      <c r="B3571" s="246" t="str">
        <f>IF('15. Pooled investment vehicles'!A262="","",'15. Pooled investment vehicles'!A262)</f>
        <v/>
      </c>
    </row>
    <row r="3572" spans="1:2">
      <c r="A3572" t="s">
        <v>6251</v>
      </c>
      <c r="B3572" s="246" t="str">
        <f>IF('15. Pooled investment vehicles'!B262="","",'15. Pooled investment vehicles'!B262)</f>
        <v/>
      </c>
    </row>
    <row r="3573" spans="1:2">
      <c r="A3573" t="s">
        <v>6252</v>
      </c>
      <c r="B3573" s="246" t="str">
        <f>IF('15. Pooled investment vehicles'!C262="","",'15. Pooled investment vehicles'!C262)</f>
        <v/>
      </c>
    </row>
    <row r="3574" spans="1:2">
      <c r="A3574" t="s">
        <v>6253</v>
      </c>
      <c r="B3574" s="246" t="str">
        <f>IF('15. Pooled investment vehicles'!D262="","",'15. Pooled investment vehicles'!D262)</f>
        <v/>
      </c>
    </row>
    <row r="3575" spans="1:2">
      <c r="A3575" t="s">
        <v>6254</v>
      </c>
      <c r="B3575" s="246" t="str">
        <f>IF('15. Pooled investment vehicles'!E262="Please select","",'15. Pooled investment vehicles'!E262)</f>
        <v/>
      </c>
    </row>
    <row r="3576" spans="1:2">
      <c r="A3576" t="s">
        <v>6255</v>
      </c>
      <c r="B3576" s="246" t="str">
        <f>IF('15. Pooled investment vehicles'!F262="Please select","",'15. Pooled investment vehicles'!F262)</f>
        <v/>
      </c>
    </row>
    <row r="3577" spans="1:2">
      <c r="A3577" t="s">
        <v>6256</v>
      </c>
      <c r="B3577" s="246" t="str">
        <f>IF('15. Pooled investment vehicles'!G262="Please select country","",'15. Pooled investment vehicles'!G262)</f>
        <v/>
      </c>
    </row>
    <row r="3578" spans="1:2">
      <c r="A3578" t="s">
        <v>6257</v>
      </c>
      <c r="B3578" s="246" t="str">
        <f>IF('15. Pooled investment vehicles'!H262="","",'15. Pooled investment vehicles'!H262)</f>
        <v/>
      </c>
    </row>
    <row r="3579" spans="1:2">
      <c r="A3579" t="s">
        <v>6258</v>
      </c>
      <c r="B3579" s="246" t="str">
        <f>IF('15. Pooled investment vehicles'!I262="Please select","",'15. Pooled investment vehicles'!I262)</f>
        <v/>
      </c>
    </row>
    <row r="3580" spans="1:2">
      <c r="A3580" t="s">
        <v>6259</v>
      </c>
      <c r="B3580" s="246" t="str">
        <f>IF('15. Pooled investment vehicles'!J262="","",'15. Pooled investment vehicles'!J262)</f>
        <v/>
      </c>
    </row>
    <row r="3581" spans="1:2">
      <c r="A3581" t="s">
        <v>6260</v>
      </c>
      <c r="B3581" s="246" t="str">
        <f>IF('15. Pooled investment vehicles'!K262="","",'15. Pooled investment vehicles'!K262)</f>
        <v/>
      </c>
    </row>
    <row r="3582" spans="1:2">
      <c r="A3582" t="s">
        <v>6261</v>
      </c>
      <c r="B3582" s="246" t="str">
        <f>IF('15. Pooled investment vehicles'!A263="","",'15. Pooled investment vehicles'!A263)</f>
        <v/>
      </c>
    </row>
    <row r="3583" spans="1:2">
      <c r="A3583" t="s">
        <v>6262</v>
      </c>
      <c r="B3583" s="246" t="str">
        <f>IF('15. Pooled investment vehicles'!B263="","",'15. Pooled investment vehicles'!B263)</f>
        <v/>
      </c>
    </row>
    <row r="3584" spans="1:2">
      <c r="A3584" t="s">
        <v>6263</v>
      </c>
      <c r="B3584" s="246" t="str">
        <f>IF('15. Pooled investment vehicles'!C263="","",'15. Pooled investment vehicles'!C263)</f>
        <v/>
      </c>
    </row>
    <row r="3585" spans="1:2">
      <c r="A3585" t="s">
        <v>6264</v>
      </c>
      <c r="B3585" s="246" t="str">
        <f>IF('15. Pooled investment vehicles'!D263="","",'15. Pooled investment vehicles'!D263)</f>
        <v/>
      </c>
    </row>
    <row r="3586" spans="1:2">
      <c r="A3586" t="s">
        <v>6265</v>
      </c>
      <c r="B3586" s="246" t="str">
        <f>IF('15. Pooled investment vehicles'!E263="Please select","",'15. Pooled investment vehicles'!E263)</f>
        <v/>
      </c>
    </row>
    <row r="3587" spans="1:2">
      <c r="A3587" t="s">
        <v>6266</v>
      </c>
      <c r="B3587" s="246" t="str">
        <f>IF('15. Pooled investment vehicles'!F263="Please select","",'15. Pooled investment vehicles'!F263)</f>
        <v/>
      </c>
    </row>
    <row r="3588" spans="1:2">
      <c r="A3588" t="s">
        <v>6267</v>
      </c>
      <c r="B3588" s="246" t="str">
        <f>IF('15. Pooled investment vehicles'!G263="Please select country","",'15. Pooled investment vehicles'!G263)</f>
        <v/>
      </c>
    </row>
    <row r="3589" spans="1:2">
      <c r="A3589" t="s">
        <v>6268</v>
      </c>
      <c r="B3589" s="246" t="str">
        <f>IF('15. Pooled investment vehicles'!H263="","",'15. Pooled investment vehicles'!H263)</f>
        <v/>
      </c>
    </row>
    <row r="3590" spans="1:2">
      <c r="A3590" t="s">
        <v>6269</v>
      </c>
      <c r="B3590" s="246" t="str">
        <f>IF('15. Pooled investment vehicles'!I263="Please select","",'15. Pooled investment vehicles'!I263)</f>
        <v/>
      </c>
    </row>
    <row r="3591" spans="1:2">
      <c r="A3591" t="s">
        <v>6270</v>
      </c>
      <c r="B3591" s="246" t="str">
        <f>IF('15. Pooled investment vehicles'!J263="","",'15. Pooled investment vehicles'!J263)</f>
        <v/>
      </c>
    </row>
    <row r="3592" spans="1:2">
      <c r="A3592" t="s">
        <v>6271</v>
      </c>
      <c r="B3592" s="246" t="str">
        <f>IF('15. Pooled investment vehicles'!K263="","",'15. Pooled investment vehicles'!K263)</f>
        <v/>
      </c>
    </row>
    <row r="3593" spans="1:2">
      <c r="A3593" t="s">
        <v>6272</v>
      </c>
      <c r="B3593" s="246" t="str">
        <f>IF('15. Pooled investment vehicles'!A264="","",'15. Pooled investment vehicles'!A264)</f>
        <v/>
      </c>
    </row>
    <row r="3594" spans="1:2">
      <c r="A3594" t="s">
        <v>6273</v>
      </c>
      <c r="B3594" s="246" t="str">
        <f>IF('15. Pooled investment vehicles'!B264="","",'15. Pooled investment vehicles'!B264)</f>
        <v/>
      </c>
    </row>
    <row r="3595" spans="1:2">
      <c r="A3595" t="s">
        <v>6274</v>
      </c>
      <c r="B3595" s="246" t="str">
        <f>IF('15. Pooled investment vehicles'!C264="","",'15. Pooled investment vehicles'!C264)</f>
        <v/>
      </c>
    </row>
    <row r="3596" spans="1:2">
      <c r="A3596" t="s">
        <v>6275</v>
      </c>
      <c r="B3596" s="246" t="str">
        <f>IF('15. Pooled investment vehicles'!D264="","",'15. Pooled investment vehicles'!D264)</f>
        <v/>
      </c>
    </row>
    <row r="3597" spans="1:2">
      <c r="A3597" t="s">
        <v>6276</v>
      </c>
      <c r="B3597" s="246" t="str">
        <f>IF('15. Pooled investment vehicles'!E264="Please select","",'15. Pooled investment vehicles'!E264)</f>
        <v/>
      </c>
    </row>
    <row r="3598" spans="1:2">
      <c r="A3598" t="s">
        <v>6277</v>
      </c>
      <c r="B3598" s="246" t="str">
        <f>IF('15. Pooled investment vehicles'!F264="Please select","",'15. Pooled investment vehicles'!F264)</f>
        <v/>
      </c>
    </row>
    <row r="3599" spans="1:2">
      <c r="A3599" t="s">
        <v>6278</v>
      </c>
      <c r="B3599" s="246" t="str">
        <f>IF('15. Pooled investment vehicles'!G264="Please select country","",'15. Pooled investment vehicles'!G264)</f>
        <v/>
      </c>
    </row>
    <row r="3600" spans="1:2">
      <c r="A3600" t="s">
        <v>6279</v>
      </c>
      <c r="B3600" s="246" t="str">
        <f>IF('15. Pooled investment vehicles'!H264="","",'15. Pooled investment vehicles'!H264)</f>
        <v/>
      </c>
    </row>
    <row r="3601" spans="1:2">
      <c r="A3601" t="s">
        <v>6280</v>
      </c>
      <c r="B3601" s="246" t="str">
        <f>IF('15. Pooled investment vehicles'!I264="Please select","",'15. Pooled investment vehicles'!I264)</f>
        <v/>
      </c>
    </row>
    <row r="3602" spans="1:2">
      <c r="A3602" t="s">
        <v>6281</v>
      </c>
      <c r="B3602" s="246" t="str">
        <f>IF('15. Pooled investment vehicles'!J264="","",'15. Pooled investment vehicles'!J264)</f>
        <v/>
      </c>
    </row>
    <row r="3603" spans="1:2">
      <c r="A3603" t="s">
        <v>6282</v>
      </c>
      <c r="B3603" s="246" t="str">
        <f>IF('15. Pooled investment vehicles'!K264="","",'15. Pooled investment vehicles'!K264)</f>
        <v/>
      </c>
    </row>
    <row r="3604" spans="1:2">
      <c r="A3604" t="s">
        <v>6283</v>
      </c>
      <c r="B3604" s="246" t="str">
        <f>IF('15. Pooled investment vehicles'!A265="","",'15. Pooled investment vehicles'!A265)</f>
        <v/>
      </c>
    </row>
    <row r="3605" spans="1:2">
      <c r="A3605" t="s">
        <v>6284</v>
      </c>
      <c r="B3605" s="246" t="str">
        <f>IF('15. Pooled investment vehicles'!B265="","",'15. Pooled investment vehicles'!B265)</f>
        <v/>
      </c>
    </row>
    <row r="3606" spans="1:2">
      <c r="A3606" t="s">
        <v>6285</v>
      </c>
      <c r="B3606" s="246" t="str">
        <f>IF('15. Pooled investment vehicles'!C265="","",'15. Pooled investment vehicles'!C265)</f>
        <v/>
      </c>
    </row>
    <row r="3607" spans="1:2">
      <c r="A3607" t="s">
        <v>6286</v>
      </c>
      <c r="B3607" s="246" t="str">
        <f>IF('15. Pooled investment vehicles'!D265="","",'15. Pooled investment vehicles'!D265)</f>
        <v/>
      </c>
    </row>
    <row r="3608" spans="1:2">
      <c r="A3608" t="s">
        <v>6287</v>
      </c>
      <c r="B3608" s="246" t="str">
        <f>IF('15. Pooled investment vehicles'!E265="Please select","",'15. Pooled investment vehicles'!E265)</f>
        <v/>
      </c>
    </row>
    <row r="3609" spans="1:2">
      <c r="A3609" t="s">
        <v>6288</v>
      </c>
      <c r="B3609" s="246" t="str">
        <f>IF('15. Pooled investment vehicles'!F265="Please select","",'15. Pooled investment vehicles'!F265)</f>
        <v/>
      </c>
    </row>
    <row r="3610" spans="1:2">
      <c r="A3610" t="s">
        <v>6289</v>
      </c>
      <c r="B3610" s="246" t="str">
        <f>IF('15. Pooled investment vehicles'!G265="Please select country","",'15. Pooled investment vehicles'!G265)</f>
        <v/>
      </c>
    </row>
    <row r="3611" spans="1:2">
      <c r="A3611" t="s">
        <v>6290</v>
      </c>
      <c r="B3611" s="246" t="str">
        <f>IF('15. Pooled investment vehicles'!H265="","",'15. Pooled investment vehicles'!H265)</f>
        <v/>
      </c>
    </row>
    <row r="3612" spans="1:2">
      <c r="A3612" t="s">
        <v>6291</v>
      </c>
      <c r="B3612" s="246" t="str">
        <f>IF('15. Pooled investment vehicles'!I265="Please select","",'15. Pooled investment vehicles'!I265)</f>
        <v/>
      </c>
    </row>
    <row r="3613" spans="1:2">
      <c r="A3613" t="s">
        <v>6292</v>
      </c>
      <c r="B3613" s="246" t="str">
        <f>IF('15. Pooled investment vehicles'!J265="","",'15. Pooled investment vehicles'!J265)</f>
        <v/>
      </c>
    </row>
    <row r="3614" spans="1:2">
      <c r="A3614" t="s">
        <v>6293</v>
      </c>
      <c r="B3614" s="246" t="str">
        <f>IF('15. Pooled investment vehicles'!K265="","",'15. Pooled investment vehicles'!K265)</f>
        <v/>
      </c>
    </row>
    <row r="3615" spans="1:2">
      <c r="A3615" t="s">
        <v>6294</v>
      </c>
      <c r="B3615" s="246" t="str">
        <f>IF('15. Pooled investment vehicles'!A266="","",'15. Pooled investment vehicles'!A266)</f>
        <v/>
      </c>
    </row>
    <row r="3616" spans="1:2">
      <c r="A3616" t="s">
        <v>6295</v>
      </c>
      <c r="B3616" s="246" t="str">
        <f>IF('15. Pooled investment vehicles'!B266="","",'15. Pooled investment vehicles'!B266)</f>
        <v/>
      </c>
    </row>
    <row r="3617" spans="1:2">
      <c r="A3617" t="s">
        <v>6296</v>
      </c>
      <c r="B3617" s="246" t="str">
        <f>IF('15. Pooled investment vehicles'!C266="","",'15. Pooled investment vehicles'!C266)</f>
        <v/>
      </c>
    </row>
    <row r="3618" spans="1:2">
      <c r="A3618" t="s">
        <v>6297</v>
      </c>
      <c r="B3618" s="246" t="str">
        <f>IF('15. Pooled investment vehicles'!D266="","",'15. Pooled investment vehicles'!D266)</f>
        <v/>
      </c>
    </row>
    <row r="3619" spans="1:2">
      <c r="A3619" t="s">
        <v>6298</v>
      </c>
      <c r="B3619" s="246" t="str">
        <f>IF('15. Pooled investment vehicles'!E266="Please select","",'15. Pooled investment vehicles'!E266)</f>
        <v/>
      </c>
    </row>
    <row r="3620" spans="1:2">
      <c r="A3620" t="s">
        <v>6299</v>
      </c>
      <c r="B3620" s="246" t="str">
        <f>IF('15. Pooled investment vehicles'!F266="Please select","",'15. Pooled investment vehicles'!F266)</f>
        <v/>
      </c>
    </row>
    <row r="3621" spans="1:2">
      <c r="A3621" t="s">
        <v>6300</v>
      </c>
      <c r="B3621" s="246" t="str">
        <f>IF('15. Pooled investment vehicles'!G266="Please select country","",'15. Pooled investment vehicles'!G266)</f>
        <v/>
      </c>
    </row>
    <row r="3622" spans="1:2">
      <c r="A3622" t="s">
        <v>6301</v>
      </c>
      <c r="B3622" s="246" t="str">
        <f>IF('15. Pooled investment vehicles'!H266="","",'15. Pooled investment vehicles'!H266)</f>
        <v/>
      </c>
    </row>
    <row r="3623" spans="1:2">
      <c r="A3623" t="s">
        <v>6302</v>
      </c>
      <c r="B3623" s="246" t="str">
        <f>IF('15. Pooled investment vehicles'!I266="Please select","",'15. Pooled investment vehicles'!I266)</f>
        <v/>
      </c>
    </row>
    <row r="3624" spans="1:2">
      <c r="A3624" t="s">
        <v>6303</v>
      </c>
      <c r="B3624" s="246" t="str">
        <f>IF('15. Pooled investment vehicles'!J266="","",'15. Pooled investment vehicles'!J266)</f>
        <v/>
      </c>
    </row>
    <row r="3625" spans="1:2">
      <c r="A3625" t="s">
        <v>6304</v>
      </c>
      <c r="B3625" s="246" t="str">
        <f>IF('15. Pooled investment vehicles'!K266="","",'15. Pooled investment vehicles'!K266)</f>
        <v/>
      </c>
    </row>
    <row r="3626" spans="1:2">
      <c r="A3626" t="s">
        <v>6305</v>
      </c>
      <c r="B3626" s="246" t="str">
        <f>IF('15. Pooled investment vehicles'!A267="","",'15. Pooled investment vehicles'!A267)</f>
        <v/>
      </c>
    </row>
    <row r="3627" spans="1:2">
      <c r="A3627" t="s">
        <v>6306</v>
      </c>
      <c r="B3627" s="246" t="str">
        <f>IF('15. Pooled investment vehicles'!B267="","",'15. Pooled investment vehicles'!B267)</f>
        <v/>
      </c>
    </row>
    <row r="3628" spans="1:2">
      <c r="A3628" t="s">
        <v>6307</v>
      </c>
      <c r="B3628" s="246" t="str">
        <f>IF('15. Pooled investment vehicles'!C267="","",'15. Pooled investment vehicles'!C267)</f>
        <v/>
      </c>
    </row>
    <row r="3629" spans="1:2">
      <c r="A3629" t="s">
        <v>6308</v>
      </c>
      <c r="B3629" s="246" t="str">
        <f>IF('15. Pooled investment vehicles'!D267="","",'15. Pooled investment vehicles'!D267)</f>
        <v/>
      </c>
    </row>
    <row r="3630" spans="1:2">
      <c r="A3630" t="s">
        <v>6309</v>
      </c>
      <c r="B3630" s="246" t="str">
        <f>IF('15. Pooled investment vehicles'!E267="Please select","",'15. Pooled investment vehicles'!E267)</f>
        <v/>
      </c>
    </row>
    <row r="3631" spans="1:2">
      <c r="A3631" t="s">
        <v>6310</v>
      </c>
      <c r="B3631" s="246" t="str">
        <f>IF('15. Pooled investment vehicles'!F267="Please select","",'15. Pooled investment vehicles'!F267)</f>
        <v/>
      </c>
    </row>
    <row r="3632" spans="1:2">
      <c r="A3632" t="s">
        <v>6311</v>
      </c>
      <c r="B3632" s="246" t="str">
        <f>IF('15. Pooled investment vehicles'!G267="Please select country","",'15. Pooled investment vehicles'!G267)</f>
        <v/>
      </c>
    </row>
    <row r="3633" spans="1:2">
      <c r="A3633" t="s">
        <v>6312</v>
      </c>
      <c r="B3633" s="246" t="str">
        <f>IF('15. Pooled investment vehicles'!H267="","",'15. Pooled investment vehicles'!H267)</f>
        <v/>
      </c>
    </row>
    <row r="3634" spans="1:2">
      <c r="A3634" t="s">
        <v>6313</v>
      </c>
      <c r="B3634" s="246" t="str">
        <f>IF('15. Pooled investment vehicles'!I267="Please select","",'15. Pooled investment vehicles'!I267)</f>
        <v/>
      </c>
    </row>
    <row r="3635" spans="1:2">
      <c r="A3635" t="s">
        <v>6314</v>
      </c>
      <c r="B3635" s="246" t="str">
        <f>IF('15. Pooled investment vehicles'!J267="","",'15. Pooled investment vehicles'!J267)</f>
        <v/>
      </c>
    </row>
    <row r="3636" spans="1:2">
      <c r="A3636" t="s">
        <v>6315</v>
      </c>
      <c r="B3636" s="246" t="str">
        <f>IF('15. Pooled investment vehicles'!K267="","",'15. Pooled investment vehicles'!K267)</f>
        <v/>
      </c>
    </row>
    <row r="3637" spans="1:2">
      <c r="A3637" t="s">
        <v>6316</v>
      </c>
      <c r="B3637" s="246" t="str">
        <f>IF('15. Pooled investment vehicles'!A268="","",'15. Pooled investment vehicles'!A268)</f>
        <v/>
      </c>
    </row>
    <row r="3638" spans="1:2">
      <c r="A3638" t="s">
        <v>6317</v>
      </c>
      <c r="B3638" s="246" t="str">
        <f>IF('15. Pooled investment vehicles'!B268="","",'15. Pooled investment vehicles'!B268)</f>
        <v/>
      </c>
    </row>
    <row r="3639" spans="1:2">
      <c r="A3639" t="s">
        <v>6318</v>
      </c>
      <c r="B3639" s="246" t="str">
        <f>IF('15. Pooled investment vehicles'!C268="","",'15. Pooled investment vehicles'!C268)</f>
        <v/>
      </c>
    </row>
    <row r="3640" spans="1:2">
      <c r="A3640" t="s">
        <v>6319</v>
      </c>
      <c r="B3640" s="246" t="str">
        <f>IF('15. Pooled investment vehicles'!D268="","",'15. Pooled investment vehicles'!D268)</f>
        <v/>
      </c>
    </row>
    <row r="3641" spans="1:2">
      <c r="A3641" t="s">
        <v>6320</v>
      </c>
      <c r="B3641" s="246" t="str">
        <f>IF('15. Pooled investment vehicles'!E268="Please select","",'15. Pooled investment vehicles'!E268)</f>
        <v/>
      </c>
    </row>
    <row r="3642" spans="1:2">
      <c r="A3642" t="s">
        <v>6321</v>
      </c>
      <c r="B3642" s="246" t="str">
        <f>IF('15. Pooled investment vehicles'!F268="Please select","",'15. Pooled investment vehicles'!F268)</f>
        <v/>
      </c>
    </row>
    <row r="3643" spans="1:2">
      <c r="A3643" t="s">
        <v>6322</v>
      </c>
      <c r="B3643" s="246" t="str">
        <f>IF('15. Pooled investment vehicles'!G268="Please select country","",'15. Pooled investment vehicles'!G268)</f>
        <v/>
      </c>
    </row>
    <row r="3644" spans="1:2">
      <c r="A3644" t="s">
        <v>6323</v>
      </c>
      <c r="B3644" s="246" t="str">
        <f>IF('15. Pooled investment vehicles'!H268="","",'15. Pooled investment vehicles'!H268)</f>
        <v/>
      </c>
    </row>
    <row r="3645" spans="1:2">
      <c r="A3645" t="s">
        <v>6324</v>
      </c>
      <c r="B3645" s="246" t="str">
        <f>IF('15. Pooled investment vehicles'!I268="Please select","",'15. Pooled investment vehicles'!I268)</f>
        <v/>
      </c>
    </row>
    <row r="3646" spans="1:2">
      <c r="A3646" t="s">
        <v>6325</v>
      </c>
      <c r="B3646" s="246" t="str">
        <f>IF('15. Pooled investment vehicles'!J268="","",'15. Pooled investment vehicles'!J268)</f>
        <v/>
      </c>
    </row>
    <row r="3647" spans="1:2">
      <c r="A3647" t="s">
        <v>6326</v>
      </c>
      <c r="B3647" s="246" t="str">
        <f>IF('15. Pooled investment vehicles'!K268="","",'15. Pooled investment vehicles'!K268)</f>
        <v/>
      </c>
    </row>
    <row r="3648" spans="1:2">
      <c r="A3648" t="s">
        <v>6327</v>
      </c>
      <c r="B3648" s="246" t="str">
        <f>IF('15. Pooled investment vehicles'!A269="","",'15. Pooled investment vehicles'!A269)</f>
        <v/>
      </c>
    </row>
    <row r="3649" spans="1:2">
      <c r="A3649" t="s">
        <v>6328</v>
      </c>
      <c r="B3649" s="246" t="str">
        <f>IF('15. Pooled investment vehicles'!B269="","",'15. Pooled investment vehicles'!B269)</f>
        <v/>
      </c>
    </row>
    <row r="3650" spans="1:2">
      <c r="A3650" t="s">
        <v>6329</v>
      </c>
      <c r="B3650" s="246" t="str">
        <f>IF('15. Pooled investment vehicles'!C269="","",'15. Pooled investment vehicles'!C269)</f>
        <v/>
      </c>
    </row>
    <row r="3651" spans="1:2">
      <c r="A3651" t="s">
        <v>6330</v>
      </c>
      <c r="B3651" s="246" t="str">
        <f>IF('15. Pooled investment vehicles'!D269="","",'15. Pooled investment vehicles'!D269)</f>
        <v/>
      </c>
    </row>
    <row r="3652" spans="1:2">
      <c r="A3652" t="s">
        <v>6331</v>
      </c>
      <c r="B3652" s="246" t="str">
        <f>IF('15. Pooled investment vehicles'!E269="Please select","",'15. Pooled investment vehicles'!E269)</f>
        <v/>
      </c>
    </row>
    <row r="3653" spans="1:2">
      <c r="A3653" t="s">
        <v>6332</v>
      </c>
      <c r="B3653" s="246" t="str">
        <f>IF('15. Pooled investment vehicles'!F269="Please select","",'15. Pooled investment vehicles'!F269)</f>
        <v/>
      </c>
    </row>
    <row r="3654" spans="1:2">
      <c r="A3654" t="s">
        <v>6333</v>
      </c>
      <c r="B3654" s="246" t="str">
        <f>IF('15. Pooled investment vehicles'!G269="Please select country","",'15. Pooled investment vehicles'!G269)</f>
        <v/>
      </c>
    </row>
    <row r="3655" spans="1:2">
      <c r="A3655" t="s">
        <v>6334</v>
      </c>
      <c r="B3655" s="246" t="str">
        <f>IF('15. Pooled investment vehicles'!H269="","",'15. Pooled investment vehicles'!H269)</f>
        <v/>
      </c>
    </row>
    <row r="3656" spans="1:2">
      <c r="A3656" t="s">
        <v>6335</v>
      </c>
      <c r="B3656" s="246" t="str">
        <f>IF('15. Pooled investment vehicles'!I269="Please select","",'15. Pooled investment vehicles'!I269)</f>
        <v/>
      </c>
    </row>
    <row r="3657" spans="1:2">
      <c r="A3657" t="s">
        <v>6336</v>
      </c>
      <c r="B3657" s="246" t="str">
        <f>IF('15. Pooled investment vehicles'!J269="","",'15. Pooled investment vehicles'!J269)</f>
        <v/>
      </c>
    </row>
    <row r="3658" spans="1:2">
      <c r="A3658" t="s">
        <v>6337</v>
      </c>
      <c r="B3658" s="246" t="str">
        <f>IF('15. Pooled investment vehicles'!K269="","",'15. Pooled investment vehicles'!K269)</f>
        <v/>
      </c>
    </row>
    <row r="3659" spans="1:2">
      <c r="A3659" t="s">
        <v>6338</v>
      </c>
      <c r="B3659" s="246" t="str">
        <f>IF('15. Pooled investment vehicles'!A270="","",'15. Pooled investment vehicles'!A270)</f>
        <v/>
      </c>
    </row>
    <row r="3660" spans="1:2">
      <c r="A3660" t="s">
        <v>6339</v>
      </c>
      <c r="B3660" s="246" t="str">
        <f>IF('15. Pooled investment vehicles'!B270="","",'15. Pooled investment vehicles'!B270)</f>
        <v/>
      </c>
    </row>
    <row r="3661" spans="1:2">
      <c r="A3661" t="s">
        <v>6340</v>
      </c>
      <c r="B3661" s="246" t="str">
        <f>IF('15. Pooled investment vehicles'!C270="","",'15. Pooled investment vehicles'!C270)</f>
        <v/>
      </c>
    </row>
    <row r="3662" spans="1:2">
      <c r="A3662" t="s">
        <v>6341</v>
      </c>
      <c r="B3662" s="246" t="str">
        <f>IF('15. Pooled investment vehicles'!D270="","",'15. Pooled investment vehicles'!D270)</f>
        <v/>
      </c>
    </row>
    <row r="3663" spans="1:2">
      <c r="A3663" t="s">
        <v>6342</v>
      </c>
      <c r="B3663" s="246" t="str">
        <f>IF('15. Pooled investment vehicles'!E270="Please select","",'15. Pooled investment vehicles'!E270)</f>
        <v/>
      </c>
    </row>
    <row r="3664" spans="1:2">
      <c r="A3664" t="s">
        <v>6343</v>
      </c>
      <c r="B3664" s="246" t="str">
        <f>IF('15. Pooled investment vehicles'!F270="Please select","",'15. Pooled investment vehicles'!F270)</f>
        <v/>
      </c>
    </row>
    <row r="3665" spans="1:2">
      <c r="A3665" t="s">
        <v>6344</v>
      </c>
      <c r="B3665" s="246" t="str">
        <f>IF('15. Pooled investment vehicles'!G270="Please select country","",'15. Pooled investment vehicles'!G270)</f>
        <v/>
      </c>
    </row>
    <row r="3666" spans="1:2">
      <c r="A3666" t="s">
        <v>6345</v>
      </c>
      <c r="B3666" s="246" t="str">
        <f>IF('15. Pooled investment vehicles'!H270="","",'15. Pooled investment vehicles'!H270)</f>
        <v/>
      </c>
    </row>
    <row r="3667" spans="1:2">
      <c r="A3667" t="s">
        <v>6346</v>
      </c>
      <c r="B3667" s="246" t="str">
        <f>IF('15. Pooled investment vehicles'!I270="Please select","",'15. Pooled investment vehicles'!I270)</f>
        <v/>
      </c>
    </row>
    <row r="3668" spans="1:2">
      <c r="A3668" t="s">
        <v>6347</v>
      </c>
      <c r="B3668" s="246" t="str">
        <f>IF('15. Pooled investment vehicles'!J270="","",'15. Pooled investment vehicles'!J270)</f>
        <v/>
      </c>
    </row>
    <row r="3669" spans="1:2">
      <c r="A3669" t="s">
        <v>6348</v>
      </c>
      <c r="B3669" s="246" t="str">
        <f>IF('15. Pooled investment vehicles'!K270="","",'15. Pooled investment vehicles'!K270)</f>
        <v/>
      </c>
    </row>
    <row r="3670" spans="1:2">
      <c r="A3670" t="s">
        <v>6349</v>
      </c>
      <c r="B3670" s="246" t="str">
        <f>IF('15. Pooled investment vehicles'!A271="","",'15. Pooled investment vehicles'!A271)</f>
        <v/>
      </c>
    </row>
    <row r="3671" spans="1:2">
      <c r="A3671" t="s">
        <v>6350</v>
      </c>
      <c r="B3671" s="246" t="str">
        <f>IF('15. Pooled investment vehicles'!B271="","",'15. Pooled investment vehicles'!B271)</f>
        <v/>
      </c>
    </row>
    <row r="3672" spans="1:2">
      <c r="A3672" t="s">
        <v>6351</v>
      </c>
      <c r="B3672" s="246" t="str">
        <f>IF('15. Pooled investment vehicles'!C271="","",'15. Pooled investment vehicles'!C271)</f>
        <v/>
      </c>
    </row>
    <row r="3673" spans="1:2">
      <c r="A3673" t="s">
        <v>6352</v>
      </c>
      <c r="B3673" s="246" t="str">
        <f>IF('15. Pooled investment vehicles'!D271="","",'15. Pooled investment vehicles'!D271)</f>
        <v/>
      </c>
    </row>
    <row r="3674" spans="1:2">
      <c r="A3674" t="s">
        <v>6353</v>
      </c>
      <c r="B3674" s="246" t="str">
        <f>IF('15. Pooled investment vehicles'!E271="Please select","",'15. Pooled investment vehicles'!E271)</f>
        <v/>
      </c>
    </row>
    <row r="3675" spans="1:2">
      <c r="A3675" t="s">
        <v>6354</v>
      </c>
      <c r="B3675" s="246" t="str">
        <f>IF('15. Pooled investment vehicles'!F271="Please select","",'15. Pooled investment vehicles'!F271)</f>
        <v/>
      </c>
    </row>
    <row r="3676" spans="1:2">
      <c r="A3676" t="s">
        <v>6355</v>
      </c>
      <c r="B3676" s="246" t="str">
        <f>IF('15. Pooled investment vehicles'!G271="Please select country","",'15. Pooled investment vehicles'!G271)</f>
        <v/>
      </c>
    </row>
    <row r="3677" spans="1:2">
      <c r="A3677" t="s">
        <v>6356</v>
      </c>
      <c r="B3677" s="246" t="str">
        <f>IF('15. Pooled investment vehicles'!H271="","",'15. Pooled investment vehicles'!H271)</f>
        <v/>
      </c>
    </row>
    <row r="3678" spans="1:2">
      <c r="A3678" t="s">
        <v>6357</v>
      </c>
      <c r="B3678" s="246" t="str">
        <f>IF('15. Pooled investment vehicles'!I271="Please select","",'15. Pooled investment vehicles'!I271)</f>
        <v/>
      </c>
    </row>
    <row r="3679" spans="1:2">
      <c r="A3679" t="s">
        <v>6358</v>
      </c>
      <c r="B3679" s="246" t="str">
        <f>IF('15. Pooled investment vehicles'!J271="","",'15. Pooled investment vehicles'!J271)</f>
        <v/>
      </c>
    </row>
    <row r="3680" spans="1:2">
      <c r="A3680" t="s">
        <v>6359</v>
      </c>
      <c r="B3680" s="246" t="str">
        <f>IF('15. Pooled investment vehicles'!K271="","",'15. Pooled investment vehicles'!K271)</f>
        <v/>
      </c>
    </row>
    <row r="3681" spans="1:2">
      <c r="A3681" t="s">
        <v>6360</v>
      </c>
      <c r="B3681" s="246" t="str">
        <f>IF('15. Pooled investment vehicles'!A272="","",'15. Pooled investment vehicles'!A272)</f>
        <v/>
      </c>
    </row>
    <row r="3682" spans="1:2">
      <c r="A3682" t="s">
        <v>6361</v>
      </c>
      <c r="B3682" s="246" t="str">
        <f>IF('15. Pooled investment vehicles'!B272="","",'15. Pooled investment vehicles'!B272)</f>
        <v/>
      </c>
    </row>
    <row r="3683" spans="1:2">
      <c r="A3683" t="s">
        <v>6362</v>
      </c>
      <c r="B3683" s="246" t="str">
        <f>IF('15. Pooled investment vehicles'!C272="","",'15. Pooled investment vehicles'!C272)</f>
        <v/>
      </c>
    </row>
    <row r="3684" spans="1:2">
      <c r="A3684" t="s">
        <v>6363</v>
      </c>
      <c r="B3684" s="246" t="str">
        <f>IF('15. Pooled investment vehicles'!D272="","",'15. Pooled investment vehicles'!D272)</f>
        <v/>
      </c>
    </row>
    <row r="3685" spans="1:2">
      <c r="A3685" t="s">
        <v>6364</v>
      </c>
      <c r="B3685" s="246" t="str">
        <f>IF('15. Pooled investment vehicles'!E272="Please select","",'15. Pooled investment vehicles'!E272)</f>
        <v/>
      </c>
    </row>
    <row r="3686" spans="1:2">
      <c r="A3686" t="s">
        <v>6365</v>
      </c>
      <c r="B3686" s="246" t="str">
        <f>IF('15. Pooled investment vehicles'!F272="Please select","",'15. Pooled investment vehicles'!F272)</f>
        <v/>
      </c>
    </row>
    <row r="3687" spans="1:2">
      <c r="A3687" t="s">
        <v>6366</v>
      </c>
      <c r="B3687" s="246" t="str">
        <f>IF('15. Pooled investment vehicles'!G272="Please select country","",'15. Pooled investment vehicles'!G272)</f>
        <v/>
      </c>
    </row>
    <row r="3688" spans="1:2">
      <c r="A3688" t="s">
        <v>6367</v>
      </c>
      <c r="B3688" s="246" t="str">
        <f>IF('15. Pooled investment vehicles'!H272="","",'15. Pooled investment vehicles'!H272)</f>
        <v/>
      </c>
    </row>
    <row r="3689" spans="1:2">
      <c r="A3689" t="s">
        <v>6368</v>
      </c>
      <c r="B3689" s="246" t="str">
        <f>IF('15. Pooled investment vehicles'!I272="Please select","",'15. Pooled investment vehicles'!I272)</f>
        <v/>
      </c>
    </row>
    <row r="3690" spans="1:2">
      <c r="A3690" t="s">
        <v>6369</v>
      </c>
      <c r="B3690" s="246" t="str">
        <f>IF('15. Pooled investment vehicles'!J272="","",'15. Pooled investment vehicles'!J272)</f>
        <v/>
      </c>
    </row>
    <row r="3691" spans="1:2">
      <c r="A3691" t="s">
        <v>6370</v>
      </c>
      <c r="B3691" s="246" t="str">
        <f>IF('15. Pooled investment vehicles'!K272="","",'15. Pooled investment vehicles'!K272)</f>
        <v/>
      </c>
    </row>
    <row r="3692" spans="1:2">
      <c r="A3692" t="s">
        <v>6371</v>
      </c>
      <c r="B3692" s="246" t="str">
        <f>IF('15. Pooled investment vehicles'!A273="","",'15. Pooled investment vehicles'!A273)</f>
        <v/>
      </c>
    </row>
    <row r="3693" spans="1:2">
      <c r="A3693" t="s">
        <v>6372</v>
      </c>
      <c r="B3693" s="246" t="str">
        <f>IF('15. Pooled investment vehicles'!B273="","",'15. Pooled investment vehicles'!B273)</f>
        <v/>
      </c>
    </row>
    <row r="3694" spans="1:2">
      <c r="A3694" t="s">
        <v>6373</v>
      </c>
      <c r="B3694" s="246" t="str">
        <f>IF('15. Pooled investment vehicles'!C273="","",'15. Pooled investment vehicles'!C273)</f>
        <v/>
      </c>
    </row>
    <row r="3695" spans="1:2">
      <c r="A3695" t="s">
        <v>6374</v>
      </c>
      <c r="B3695" s="246" t="str">
        <f>IF('15. Pooled investment vehicles'!D273="","",'15. Pooled investment vehicles'!D273)</f>
        <v/>
      </c>
    </row>
    <row r="3696" spans="1:2">
      <c r="A3696" t="s">
        <v>6375</v>
      </c>
      <c r="B3696" s="246" t="str">
        <f>IF('15. Pooled investment vehicles'!E273="Please select","",'15. Pooled investment vehicles'!E273)</f>
        <v/>
      </c>
    </row>
    <row r="3697" spans="1:2">
      <c r="A3697" t="s">
        <v>6376</v>
      </c>
      <c r="B3697" s="246" t="str">
        <f>IF('15. Pooled investment vehicles'!F273="Please select","",'15. Pooled investment vehicles'!F273)</f>
        <v/>
      </c>
    </row>
    <row r="3698" spans="1:2">
      <c r="A3698" t="s">
        <v>6377</v>
      </c>
      <c r="B3698" s="246" t="str">
        <f>IF('15. Pooled investment vehicles'!G273="Please select country","",'15. Pooled investment vehicles'!G273)</f>
        <v/>
      </c>
    </row>
    <row r="3699" spans="1:2">
      <c r="A3699" t="s">
        <v>6378</v>
      </c>
      <c r="B3699" s="246" t="str">
        <f>IF('15. Pooled investment vehicles'!H273="","",'15. Pooled investment vehicles'!H273)</f>
        <v/>
      </c>
    </row>
    <row r="3700" spans="1:2">
      <c r="A3700" t="s">
        <v>6379</v>
      </c>
      <c r="B3700" s="246" t="str">
        <f>IF('15. Pooled investment vehicles'!I273="Please select","",'15. Pooled investment vehicles'!I273)</f>
        <v/>
      </c>
    </row>
    <row r="3701" spans="1:2">
      <c r="A3701" t="s">
        <v>6380</v>
      </c>
      <c r="B3701" s="246" t="str">
        <f>IF('15. Pooled investment vehicles'!J273="","",'15. Pooled investment vehicles'!J273)</f>
        <v/>
      </c>
    </row>
    <row r="3702" spans="1:2">
      <c r="A3702" t="s">
        <v>6381</v>
      </c>
      <c r="B3702" s="246" t="str">
        <f>IF('15. Pooled investment vehicles'!K273="","",'15. Pooled investment vehicles'!K273)</f>
        <v/>
      </c>
    </row>
    <row r="3703" spans="1:2">
      <c r="A3703" t="s">
        <v>6382</v>
      </c>
      <c r="B3703" s="246" t="str">
        <f>IF('15. Pooled investment vehicles'!A274="","",'15. Pooled investment vehicles'!A274)</f>
        <v/>
      </c>
    </row>
    <row r="3704" spans="1:2">
      <c r="A3704" t="s">
        <v>6383</v>
      </c>
      <c r="B3704" s="246" t="str">
        <f>IF('15. Pooled investment vehicles'!B274="","",'15. Pooled investment vehicles'!B274)</f>
        <v/>
      </c>
    </row>
    <row r="3705" spans="1:2">
      <c r="A3705" t="s">
        <v>6384</v>
      </c>
      <c r="B3705" s="246" t="str">
        <f>IF('15. Pooled investment vehicles'!C274="","",'15. Pooled investment vehicles'!C274)</f>
        <v/>
      </c>
    </row>
    <row r="3706" spans="1:2">
      <c r="A3706" t="s">
        <v>6385</v>
      </c>
      <c r="B3706" s="246" t="str">
        <f>IF('15. Pooled investment vehicles'!D274="","",'15. Pooled investment vehicles'!D274)</f>
        <v/>
      </c>
    </row>
    <row r="3707" spans="1:2">
      <c r="A3707" t="s">
        <v>6386</v>
      </c>
      <c r="B3707" s="246" t="str">
        <f>IF('15. Pooled investment vehicles'!E274="Please select","",'15. Pooled investment vehicles'!E274)</f>
        <v/>
      </c>
    </row>
    <row r="3708" spans="1:2">
      <c r="A3708" t="s">
        <v>6387</v>
      </c>
      <c r="B3708" s="246" t="str">
        <f>IF('15. Pooled investment vehicles'!F274="Please select","",'15. Pooled investment vehicles'!F274)</f>
        <v/>
      </c>
    </row>
    <row r="3709" spans="1:2">
      <c r="A3709" t="s">
        <v>6388</v>
      </c>
      <c r="B3709" s="246" t="str">
        <f>IF('15. Pooled investment vehicles'!G274="Please select country","",'15. Pooled investment vehicles'!G274)</f>
        <v/>
      </c>
    </row>
    <row r="3710" spans="1:2">
      <c r="A3710" t="s">
        <v>6389</v>
      </c>
      <c r="B3710" s="246" t="str">
        <f>IF('15. Pooled investment vehicles'!H274="","",'15. Pooled investment vehicles'!H274)</f>
        <v/>
      </c>
    </row>
    <row r="3711" spans="1:2">
      <c r="A3711" t="s">
        <v>6390</v>
      </c>
      <c r="B3711" s="246" t="str">
        <f>IF('15. Pooled investment vehicles'!I274="Please select","",'15. Pooled investment vehicles'!I274)</f>
        <v/>
      </c>
    </row>
    <row r="3712" spans="1:2">
      <c r="A3712" t="s">
        <v>6391</v>
      </c>
      <c r="B3712" s="246" t="str">
        <f>IF('15. Pooled investment vehicles'!J274="","",'15. Pooled investment vehicles'!J274)</f>
        <v/>
      </c>
    </row>
    <row r="3713" spans="1:2">
      <c r="A3713" t="s">
        <v>6392</v>
      </c>
      <c r="B3713" s="246" t="str">
        <f>IF('15. Pooled investment vehicles'!K274="","",'15. Pooled investment vehicles'!K274)</f>
        <v/>
      </c>
    </row>
    <row r="3714" spans="1:2">
      <c r="A3714" t="s">
        <v>6393</v>
      </c>
      <c r="B3714" s="246" t="str">
        <f>IF('15. Pooled investment vehicles'!A275="","",'15. Pooled investment vehicles'!A275)</f>
        <v/>
      </c>
    </row>
    <row r="3715" spans="1:2">
      <c r="A3715" t="s">
        <v>6394</v>
      </c>
      <c r="B3715" s="246" t="str">
        <f>IF('15. Pooled investment vehicles'!B275="","",'15. Pooled investment vehicles'!B275)</f>
        <v/>
      </c>
    </row>
    <row r="3716" spans="1:2">
      <c r="A3716" t="s">
        <v>6395</v>
      </c>
      <c r="B3716" s="246" t="str">
        <f>IF('15. Pooled investment vehicles'!C275="","",'15. Pooled investment vehicles'!C275)</f>
        <v/>
      </c>
    </row>
    <row r="3717" spans="1:2">
      <c r="A3717" t="s">
        <v>6396</v>
      </c>
      <c r="B3717" s="246" t="str">
        <f>IF('15. Pooled investment vehicles'!D275="","",'15. Pooled investment vehicles'!D275)</f>
        <v/>
      </c>
    </row>
    <row r="3718" spans="1:2">
      <c r="A3718" t="s">
        <v>6397</v>
      </c>
      <c r="B3718" s="246" t="str">
        <f>IF('15. Pooled investment vehicles'!E275="Please select","",'15. Pooled investment vehicles'!E275)</f>
        <v/>
      </c>
    </row>
    <row r="3719" spans="1:2">
      <c r="A3719" t="s">
        <v>6398</v>
      </c>
      <c r="B3719" s="246" t="str">
        <f>IF('15. Pooled investment vehicles'!F275="Please select","",'15. Pooled investment vehicles'!F275)</f>
        <v/>
      </c>
    </row>
    <row r="3720" spans="1:2">
      <c r="A3720" t="s">
        <v>6399</v>
      </c>
      <c r="B3720" s="246" t="str">
        <f>IF('15. Pooled investment vehicles'!G275="Please select country","",'15. Pooled investment vehicles'!G275)</f>
        <v/>
      </c>
    </row>
    <row r="3721" spans="1:2">
      <c r="A3721" t="s">
        <v>6400</v>
      </c>
      <c r="B3721" s="246" t="str">
        <f>IF('15. Pooled investment vehicles'!H275="","",'15. Pooled investment vehicles'!H275)</f>
        <v/>
      </c>
    </row>
    <row r="3722" spans="1:2">
      <c r="A3722" t="s">
        <v>6401</v>
      </c>
      <c r="B3722" s="246" t="str">
        <f>IF('15. Pooled investment vehicles'!I275="Please select","",'15. Pooled investment vehicles'!I275)</f>
        <v/>
      </c>
    </row>
    <row r="3723" spans="1:2">
      <c r="A3723" t="s">
        <v>6402</v>
      </c>
      <c r="B3723" s="246" t="str">
        <f>IF('15. Pooled investment vehicles'!J275="","",'15. Pooled investment vehicles'!J275)</f>
        <v/>
      </c>
    </row>
    <row r="3724" spans="1:2">
      <c r="A3724" t="s">
        <v>6403</v>
      </c>
      <c r="B3724" s="246" t="str">
        <f>IF('15. Pooled investment vehicles'!K275="","",'15. Pooled investment vehicles'!K275)</f>
        <v/>
      </c>
    </row>
    <row r="3725" spans="1:2">
      <c r="A3725" t="s">
        <v>6404</v>
      </c>
      <c r="B3725" s="246" t="str">
        <f>IF('15. Pooled investment vehicles'!A276="","",'15. Pooled investment vehicles'!A276)</f>
        <v/>
      </c>
    </row>
    <row r="3726" spans="1:2">
      <c r="A3726" t="s">
        <v>6405</v>
      </c>
      <c r="B3726" s="246" t="str">
        <f>IF('15. Pooled investment vehicles'!B276="","",'15. Pooled investment vehicles'!B276)</f>
        <v/>
      </c>
    </row>
    <row r="3727" spans="1:2">
      <c r="A3727" t="s">
        <v>6406</v>
      </c>
      <c r="B3727" s="246" t="str">
        <f>IF('15. Pooled investment vehicles'!C276="","",'15. Pooled investment vehicles'!C276)</f>
        <v/>
      </c>
    </row>
    <row r="3728" spans="1:2">
      <c r="A3728" t="s">
        <v>6407</v>
      </c>
      <c r="B3728" s="246" t="str">
        <f>IF('15. Pooled investment vehicles'!D276="","",'15. Pooled investment vehicles'!D276)</f>
        <v/>
      </c>
    </row>
    <row r="3729" spans="1:2">
      <c r="A3729" t="s">
        <v>6408</v>
      </c>
      <c r="B3729" s="246" t="str">
        <f>IF('15. Pooled investment vehicles'!E276="Please select","",'15. Pooled investment vehicles'!E276)</f>
        <v/>
      </c>
    </row>
    <row r="3730" spans="1:2">
      <c r="A3730" t="s">
        <v>6409</v>
      </c>
      <c r="B3730" s="246" t="str">
        <f>IF('15. Pooled investment vehicles'!F276="Please select","",'15. Pooled investment vehicles'!F276)</f>
        <v/>
      </c>
    </row>
    <row r="3731" spans="1:2">
      <c r="A3731" t="s">
        <v>6410</v>
      </c>
      <c r="B3731" s="246" t="str">
        <f>IF('15. Pooled investment vehicles'!G276="Please select country","",'15. Pooled investment vehicles'!G276)</f>
        <v/>
      </c>
    </row>
    <row r="3732" spans="1:2">
      <c r="A3732" t="s">
        <v>6411</v>
      </c>
      <c r="B3732" s="246" t="str">
        <f>IF('15. Pooled investment vehicles'!H276="","",'15. Pooled investment vehicles'!H276)</f>
        <v/>
      </c>
    </row>
    <row r="3733" spans="1:2">
      <c r="A3733" t="s">
        <v>6412</v>
      </c>
      <c r="B3733" s="246" t="str">
        <f>IF('15. Pooled investment vehicles'!I276="Please select","",'15. Pooled investment vehicles'!I276)</f>
        <v/>
      </c>
    </row>
    <row r="3734" spans="1:2">
      <c r="A3734" t="s">
        <v>6413</v>
      </c>
      <c r="B3734" s="246" t="str">
        <f>IF('15. Pooled investment vehicles'!J276="","",'15. Pooled investment vehicles'!J276)</f>
        <v/>
      </c>
    </row>
    <row r="3735" spans="1:2">
      <c r="A3735" t="s">
        <v>6414</v>
      </c>
      <c r="B3735" s="246" t="str">
        <f>IF('15. Pooled investment vehicles'!K276="","",'15. Pooled investment vehicles'!K276)</f>
        <v/>
      </c>
    </row>
    <row r="3736" spans="1:2">
      <c r="A3736" t="s">
        <v>6415</v>
      </c>
      <c r="B3736" s="246" t="str">
        <f>IF('15. Pooled investment vehicles'!A277="","",'15. Pooled investment vehicles'!A277)</f>
        <v/>
      </c>
    </row>
    <row r="3737" spans="1:2">
      <c r="A3737" t="s">
        <v>6416</v>
      </c>
      <c r="B3737" s="246" t="str">
        <f>IF('15. Pooled investment vehicles'!B277="","",'15. Pooled investment vehicles'!B277)</f>
        <v/>
      </c>
    </row>
    <row r="3738" spans="1:2">
      <c r="A3738" t="s">
        <v>6417</v>
      </c>
      <c r="B3738" s="246" t="str">
        <f>IF('15. Pooled investment vehicles'!C277="","",'15. Pooled investment vehicles'!C277)</f>
        <v/>
      </c>
    </row>
    <row r="3739" spans="1:2">
      <c r="A3739" t="s">
        <v>6418</v>
      </c>
      <c r="B3739" s="246" t="str">
        <f>IF('15. Pooled investment vehicles'!D277="","",'15. Pooled investment vehicles'!D277)</f>
        <v/>
      </c>
    </row>
    <row r="3740" spans="1:2">
      <c r="A3740" t="s">
        <v>6419</v>
      </c>
      <c r="B3740" s="246" t="str">
        <f>IF('15. Pooled investment vehicles'!E277="Please select","",'15. Pooled investment vehicles'!E277)</f>
        <v/>
      </c>
    </row>
    <row r="3741" spans="1:2">
      <c r="A3741" t="s">
        <v>6420</v>
      </c>
      <c r="B3741" s="246" t="str">
        <f>IF('15. Pooled investment vehicles'!F277="Please select","",'15. Pooled investment vehicles'!F277)</f>
        <v/>
      </c>
    </row>
    <row r="3742" spans="1:2">
      <c r="A3742" t="s">
        <v>6421</v>
      </c>
      <c r="B3742" s="246" t="str">
        <f>IF('15. Pooled investment vehicles'!G277="Please select country","",'15. Pooled investment vehicles'!G277)</f>
        <v/>
      </c>
    </row>
    <row r="3743" spans="1:2">
      <c r="A3743" t="s">
        <v>6422</v>
      </c>
      <c r="B3743" s="246" t="str">
        <f>IF('15. Pooled investment vehicles'!H277="","",'15. Pooled investment vehicles'!H277)</f>
        <v/>
      </c>
    </row>
    <row r="3744" spans="1:2">
      <c r="A3744" t="s">
        <v>6423</v>
      </c>
      <c r="B3744" s="246" t="str">
        <f>IF('15. Pooled investment vehicles'!I277="Please select","",'15. Pooled investment vehicles'!I277)</f>
        <v/>
      </c>
    </row>
    <row r="3745" spans="1:2">
      <c r="A3745" t="s">
        <v>6424</v>
      </c>
      <c r="B3745" s="246" t="str">
        <f>IF('15. Pooled investment vehicles'!J277="","",'15. Pooled investment vehicles'!J277)</f>
        <v/>
      </c>
    </row>
    <row r="3746" spans="1:2">
      <c r="A3746" t="s">
        <v>6425</v>
      </c>
      <c r="B3746" s="246" t="str">
        <f>IF('15. Pooled investment vehicles'!K277="","",'15. Pooled investment vehicles'!K277)</f>
        <v/>
      </c>
    </row>
    <row r="3747" spans="1:2">
      <c r="A3747" t="s">
        <v>6426</v>
      </c>
      <c r="B3747" s="246" t="str">
        <f>IF('15. Pooled investment vehicles'!A278="","",'15. Pooled investment vehicles'!A278)</f>
        <v/>
      </c>
    </row>
    <row r="3748" spans="1:2">
      <c r="A3748" t="s">
        <v>6427</v>
      </c>
      <c r="B3748" s="246" t="str">
        <f>IF('15. Pooled investment vehicles'!B278="","",'15. Pooled investment vehicles'!B278)</f>
        <v/>
      </c>
    </row>
    <row r="3749" spans="1:2">
      <c r="A3749" t="s">
        <v>6428</v>
      </c>
      <c r="B3749" s="246" t="str">
        <f>IF('15. Pooled investment vehicles'!C278="","",'15. Pooled investment vehicles'!C278)</f>
        <v/>
      </c>
    </row>
    <row r="3750" spans="1:2">
      <c r="A3750" t="s">
        <v>6429</v>
      </c>
      <c r="B3750" s="246" t="str">
        <f>IF('15. Pooled investment vehicles'!D278="","",'15. Pooled investment vehicles'!D278)</f>
        <v/>
      </c>
    </row>
    <row r="3751" spans="1:2">
      <c r="A3751" t="s">
        <v>6430</v>
      </c>
      <c r="B3751" s="246" t="str">
        <f>IF('15. Pooled investment vehicles'!E278="Please select","",'15. Pooled investment vehicles'!E278)</f>
        <v/>
      </c>
    </row>
    <row r="3752" spans="1:2">
      <c r="A3752" t="s">
        <v>6431</v>
      </c>
      <c r="B3752" s="246" t="str">
        <f>IF('15. Pooled investment vehicles'!F278="Please select","",'15. Pooled investment vehicles'!F278)</f>
        <v/>
      </c>
    </row>
    <row r="3753" spans="1:2">
      <c r="A3753" t="s">
        <v>6432</v>
      </c>
      <c r="B3753" s="246" t="str">
        <f>IF('15. Pooled investment vehicles'!G278="Please select country","",'15. Pooled investment vehicles'!G278)</f>
        <v/>
      </c>
    </row>
    <row r="3754" spans="1:2">
      <c r="A3754" t="s">
        <v>6433</v>
      </c>
      <c r="B3754" s="246" t="str">
        <f>IF('15. Pooled investment vehicles'!H278="","",'15. Pooled investment vehicles'!H278)</f>
        <v/>
      </c>
    </row>
    <row r="3755" spans="1:2">
      <c r="A3755" t="s">
        <v>6434</v>
      </c>
      <c r="B3755" s="246" t="str">
        <f>IF('15. Pooled investment vehicles'!I278="Please select","",'15. Pooled investment vehicles'!I278)</f>
        <v/>
      </c>
    </row>
    <row r="3756" spans="1:2">
      <c r="A3756" t="s">
        <v>6435</v>
      </c>
      <c r="B3756" s="246" t="str">
        <f>IF('15. Pooled investment vehicles'!J278="","",'15. Pooled investment vehicles'!J278)</f>
        <v/>
      </c>
    </row>
    <row r="3757" spans="1:2">
      <c r="A3757" t="s">
        <v>6436</v>
      </c>
      <c r="B3757" s="246" t="str">
        <f>IF('15. Pooled investment vehicles'!K278="","",'15. Pooled investment vehicles'!K278)</f>
        <v/>
      </c>
    </row>
    <row r="3758" spans="1:2">
      <c r="A3758" t="s">
        <v>6437</v>
      </c>
      <c r="B3758" s="246" t="str">
        <f>IF('15. Pooled investment vehicles'!A279="","",'15. Pooled investment vehicles'!A279)</f>
        <v/>
      </c>
    </row>
    <row r="3759" spans="1:2">
      <c r="A3759" t="s">
        <v>6438</v>
      </c>
      <c r="B3759" s="246" t="str">
        <f>IF('15. Pooled investment vehicles'!B279="","",'15. Pooled investment vehicles'!B279)</f>
        <v/>
      </c>
    </row>
    <row r="3760" spans="1:2">
      <c r="A3760" t="s">
        <v>6439</v>
      </c>
      <c r="B3760" s="246" t="str">
        <f>IF('15. Pooled investment vehicles'!C279="","",'15. Pooled investment vehicles'!C279)</f>
        <v/>
      </c>
    </row>
    <row r="3761" spans="1:2">
      <c r="A3761" t="s">
        <v>6440</v>
      </c>
      <c r="B3761" s="246" t="str">
        <f>IF('15. Pooled investment vehicles'!D279="","",'15. Pooled investment vehicles'!D279)</f>
        <v/>
      </c>
    </row>
    <row r="3762" spans="1:2">
      <c r="A3762" t="s">
        <v>6441</v>
      </c>
      <c r="B3762" s="246" t="str">
        <f>IF('15. Pooled investment vehicles'!E279="Please select","",'15. Pooled investment vehicles'!E279)</f>
        <v/>
      </c>
    </row>
    <row r="3763" spans="1:2">
      <c r="A3763" t="s">
        <v>6442</v>
      </c>
      <c r="B3763" s="246" t="str">
        <f>IF('15. Pooled investment vehicles'!F279="Please select","",'15. Pooled investment vehicles'!F279)</f>
        <v/>
      </c>
    </row>
    <row r="3764" spans="1:2">
      <c r="A3764" t="s">
        <v>6443</v>
      </c>
      <c r="B3764" s="246" t="str">
        <f>IF('15. Pooled investment vehicles'!G279="Please select country","",'15. Pooled investment vehicles'!G279)</f>
        <v/>
      </c>
    </row>
    <row r="3765" spans="1:2">
      <c r="A3765" t="s">
        <v>6444</v>
      </c>
      <c r="B3765" s="246" t="str">
        <f>IF('15. Pooled investment vehicles'!H279="","",'15. Pooled investment vehicles'!H279)</f>
        <v/>
      </c>
    </row>
    <row r="3766" spans="1:2">
      <c r="A3766" t="s">
        <v>6445</v>
      </c>
      <c r="B3766" s="246" t="str">
        <f>IF('15. Pooled investment vehicles'!I279="Please select","",'15. Pooled investment vehicles'!I279)</f>
        <v/>
      </c>
    </row>
    <row r="3767" spans="1:2">
      <c r="A3767" t="s">
        <v>6446</v>
      </c>
      <c r="B3767" s="246" t="str">
        <f>IF('15. Pooled investment vehicles'!J279="","",'15. Pooled investment vehicles'!J279)</f>
        <v/>
      </c>
    </row>
    <row r="3768" spans="1:2">
      <c r="A3768" t="s">
        <v>6447</v>
      </c>
      <c r="B3768" s="246" t="str">
        <f>IF('15. Pooled investment vehicles'!K279="","",'15. Pooled investment vehicles'!K279)</f>
        <v/>
      </c>
    </row>
    <row r="3769" spans="1:2">
      <c r="A3769" t="s">
        <v>6448</v>
      </c>
      <c r="B3769" s="246" t="str">
        <f>IF('15. Pooled investment vehicles'!A280="","",'15. Pooled investment vehicles'!A280)</f>
        <v/>
      </c>
    </row>
    <row r="3770" spans="1:2">
      <c r="A3770" t="s">
        <v>6449</v>
      </c>
      <c r="B3770" s="246" t="str">
        <f>IF('15. Pooled investment vehicles'!B280="","",'15. Pooled investment vehicles'!B280)</f>
        <v/>
      </c>
    </row>
    <row r="3771" spans="1:2">
      <c r="A3771" t="s">
        <v>6450</v>
      </c>
      <c r="B3771" s="246" t="str">
        <f>IF('15. Pooled investment vehicles'!C280="","",'15. Pooled investment vehicles'!C280)</f>
        <v/>
      </c>
    </row>
    <row r="3772" spans="1:2">
      <c r="A3772" t="s">
        <v>6451</v>
      </c>
      <c r="B3772" s="246" t="str">
        <f>IF('15. Pooled investment vehicles'!D280="","",'15. Pooled investment vehicles'!D280)</f>
        <v/>
      </c>
    </row>
    <row r="3773" spans="1:2">
      <c r="A3773" t="s">
        <v>6452</v>
      </c>
      <c r="B3773" s="246" t="str">
        <f>IF('15. Pooled investment vehicles'!E280="Please select","",'15. Pooled investment vehicles'!E280)</f>
        <v/>
      </c>
    </row>
    <row r="3774" spans="1:2">
      <c r="A3774" t="s">
        <v>6453</v>
      </c>
      <c r="B3774" s="246" t="str">
        <f>IF('15. Pooled investment vehicles'!F280="Please select","",'15. Pooled investment vehicles'!F280)</f>
        <v/>
      </c>
    </row>
    <row r="3775" spans="1:2">
      <c r="A3775" t="s">
        <v>6454</v>
      </c>
      <c r="B3775" s="246" t="str">
        <f>IF('15. Pooled investment vehicles'!G280="Please select country","",'15. Pooled investment vehicles'!G280)</f>
        <v/>
      </c>
    </row>
    <row r="3776" spans="1:2">
      <c r="A3776" t="s">
        <v>6455</v>
      </c>
      <c r="B3776" s="246" t="str">
        <f>IF('15. Pooled investment vehicles'!H280="","",'15. Pooled investment vehicles'!H280)</f>
        <v/>
      </c>
    </row>
    <row r="3777" spans="1:2">
      <c r="A3777" t="s">
        <v>6456</v>
      </c>
      <c r="B3777" s="246" t="str">
        <f>IF('15. Pooled investment vehicles'!I280="Please select","",'15. Pooled investment vehicles'!I280)</f>
        <v/>
      </c>
    </row>
    <row r="3778" spans="1:2">
      <c r="A3778" t="s">
        <v>6457</v>
      </c>
      <c r="B3778" s="246" t="str">
        <f>IF('15. Pooled investment vehicles'!J280="","",'15. Pooled investment vehicles'!J280)</f>
        <v/>
      </c>
    </row>
    <row r="3779" spans="1:2">
      <c r="A3779" t="s">
        <v>6458</v>
      </c>
      <c r="B3779" s="246" t="str">
        <f>IF('15. Pooled investment vehicles'!K280="","",'15. Pooled investment vehicles'!K280)</f>
        <v/>
      </c>
    </row>
    <row r="3780" spans="1:2">
      <c r="A3780" t="s">
        <v>6459</v>
      </c>
      <c r="B3780" s="246" t="str">
        <f>IF('15. Pooled investment vehicles'!A281="","",'15. Pooled investment vehicles'!A281)</f>
        <v/>
      </c>
    </row>
    <row r="3781" spans="1:2">
      <c r="A3781" t="s">
        <v>6460</v>
      </c>
      <c r="B3781" s="246" t="str">
        <f>IF('15. Pooled investment vehicles'!B281="","",'15. Pooled investment vehicles'!B281)</f>
        <v/>
      </c>
    </row>
    <row r="3782" spans="1:2">
      <c r="A3782" t="s">
        <v>6461</v>
      </c>
      <c r="B3782" s="246" t="str">
        <f>IF('15. Pooled investment vehicles'!C281="","",'15. Pooled investment vehicles'!C281)</f>
        <v/>
      </c>
    </row>
    <row r="3783" spans="1:2">
      <c r="A3783" t="s">
        <v>6462</v>
      </c>
      <c r="B3783" s="246" t="str">
        <f>IF('15. Pooled investment vehicles'!D281="","",'15. Pooled investment vehicles'!D281)</f>
        <v/>
      </c>
    </row>
    <row r="3784" spans="1:2">
      <c r="A3784" t="s">
        <v>6463</v>
      </c>
      <c r="B3784" s="246" t="str">
        <f>IF('15. Pooled investment vehicles'!E281="Please select","",'15. Pooled investment vehicles'!E281)</f>
        <v/>
      </c>
    </row>
    <row r="3785" spans="1:2">
      <c r="A3785" t="s">
        <v>6464</v>
      </c>
      <c r="B3785" s="246" t="str">
        <f>IF('15. Pooled investment vehicles'!F281="Please select","",'15. Pooled investment vehicles'!F281)</f>
        <v/>
      </c>
    </row>
    <row r="3786" spans="1:2">
      <c r="A3786" t="s">
        <v>6465</v>
      </c>
      <c r="B3786" s="246" t="str">
        <f>IF('15. Pooled investment vehicles'!G281="Please select country","",'15. Pooled investment vehicles'!G281)</f>
        <v/>
      </c>
    </row>
    <row r="3787" spans="1:2">
      <c r="A3787" t="s">
        <v>6466</v>
      </c>
      <c r="B3787" s="246" t="str">
        <f>IF('15. Pooled investment vehicles'!H281="","",'15. Pooled investment vehicles'!H281)</f>
        <v/>
      </c>
    </row>
    <row r="3788" spans="1:2">
      <c r="A3788" t="s">
        <v>6467</v>
      </c>
      <c r="B3788" s="246" t="str">
        <f>IF('15. Pooled investment vehicles'!I281="Please select","",'15. Pooled investment vehicles'!I281)</f>
        <v/>
      </c>
    </row>
    <row r="3789" spans="1:2">
      <c r="A3789" t="s">
        <v>6468</v>
      </c>
      <c r="B3789" s="246" t="str">
        <f>IF('15. Pooled investment vehicles'!J281="","",'15. Pooled investment vehicles'!J281)</f>
        <v/>
      </c>
    </row>
    <row r="3790" spans="1:2">
      <c r="A3790" t="s">
        <v>6469</v>
      </c>
      <c r="B3790" s="246" t="str">
        <f>IF('15. Pooled investment vehicles'!K281="","",'15. Pooled investment vehicles'!K281)</f>
        <v/>
      </c>
    </row>
    <row r="3791" spans="1:2">
      <c r="A3791" t="s">
        <v>6470</v>
      </c>
      <c r="B3791" s="246" t="str">
        <f>IF('15. Pooled investment vehicles'!A282="","",'15. Pooled investment vehicles'!A282)</f>
        <v/>
      </c>
    </row>
    <row r="3792" spans="1:2">
      <c r="A3792" t="s">
        <v>6471</v>
      </c>
      <c r="B3792" s="246" t="str">
        <f>IF('15. Pooled investment vehicles'!B282="","",'15. Pooled investment vehicles'!B282)</f>
        <v/>
      </c>
    </row>
    <row r="3793" spans="1:2">
      <c r="A3793" t="s">
        <v>6472</v>
      </c>
      <c r="B3793" s="246" t="str">
        <f>IF('15. Pooled investment vehicles'!C282="","",'15. Pooled investment vehicles'!C282)</f>
        <v/>
      </c>
    </row>
    <row r="3794" spans="1:2">
      <c r="A3794" t="s">
        <v>6473</v>
      </c>
      <c r="B3794" s="246" t="str">
        <f>IF('15. Pooled investment vehicles'!D282="","",'15. Pooled investment vehicles'!D282)</f>
        <v/>
      </c>
    </row>
    <row r="3795" spans="1:2">
      <c r="A3795" t="s">
        <v>6474</v>
      </c>
      <c r="B3795" s="246" t="str">
        <f>IF('15. Pooled investment vehicles'!E282="Please select","",'15. Pooled investment vehicles'!E282)</f>
        <v/>
      </c>
    </row>
    <row r="3796" spans="1:2">
      <c r="A3796" t="s">
        <v>6475</v>
      </c>
      <c r="B3796" s="246" t="str">
        <f>IF('15. Pooled investment vehicles'!F282="Please select","",'15. Pooled investment vehicles'!F282)</f>
        <v/>
      </c>
    </row>
    <row r="3797" spans="1:2">
      <c r="A3797" t="s">
        <v>6476</v>
      </c>
      <c r="B3797" s="246" t="str">
        <f>IF('15. Pooled investment vehicles'!G282="Please select country","",'15. Pooled investment vehicles'!G282)</f>
        <v/>
      </c>
    </row>
    <row r="3798" spans="1:2">
      <c r="A3798" t="s">
        <v>6477</v>
      </c>
      <c r="B3798" s="246" t="str">
        <f>IF('15. Pooled investment vehicles'!H282="","",'15. Pooled investment vehicles'!H282)</f>
        <v/>
      </c>
    </row>
    <row r="3799" spans="1:2">
      <c r="A3799" t="s">
        <v>6478</v>
      </c>
      <c r="B3799" s="246" t="str">
        <f>IF('15. Pooled investment vehicles'!I282="Please select","",'15. Pooled investment vehicles'!I282)</f>
        <v/>
      </c>
    </row>
    <row r="3800" spans="1:2">
      <c r="A3800" t="s">
        <v>6479</v>
      </c>
      <c r="B3800" s="246" t="str">
        <f>IF('15. Pooled investment vehicles'!J282="","",'15. Pooled investment vehicles'!J282)</f>
        <v/>
      </c>
    </row>
    <row r="3801" spans="1:2">
      <c r="A3801" t="s">
        <v>6480</v>
      </c>
      <c r="B3801" s="246" t="str">
        <f>IF('15. Pooled investment vehicles'!K282="","",'15. Pooled investment vehicles'!K282)</f>
        <v/>
      </c>
    </row>
    <row r="3802" spans="1:2">
      <c r="A3802" t="s">
        <v>6481</v>
      </c>
      <c r="B3802" s="246" t="str">
        <f>IF('15. Pooled investment vehicles'!A283="","",'15. Pooled investment vehicles'!A283)</f>
        <v/>
      </c>
    </row>
    <row r="3803" spans="1:2">
      <c r="A3803" t="s">
        <v>6482</v>
      </c>
      <c r="B3803" s="246" t="str">
        <f>IF('15. Pooled investment vehicles'!B283="","",'15. Pooled investment vehicles'!B283)</f>
        <v/>
      </c>
    </row>
    <row r="3804" spans="1:2">
      <c r="A3804" t="s">
        <v>6483</v>
      </c>
      <c r="B3804" s="246" t="str">
        <f>IF('15. Pooled investment vehicles'!C283="","",'15. Pooled investment vehicles'!C283)</f>
        <v/>
      </c>
    </row>
    <row r="3805" spans="1:2">
      <c r="A3805" t="s">
        <v>6484</v>
      </c>
      <c r="B3805" s="246" t="str">
        <f>IF('15. Pooled investment vehicles'!D283="","",'15. Pooled investment vehicles'!D283)</f>
        <v/>
      </c>
    </row>
    <row r="3806" spans="1:2">
      <c r="A3806" t="s">
        <v>6485</v>
      </c>
      <c r="B3806" s="246" t="str">
        <f>IF('15. Pooled investment vehicles'!E283="Please select","",'15. Pooled investment vehicles'!E283)</f>
        <v/>
      </c>
    </row>
    <row r="3807" spans="1:2">
      <c r="A3807" t="s">
        <v>6486</v>
      </c>
      <c r="B3807" s="246" t="str">
        <f>IF('15. Pooled investment vehicles'!F283="Please select","",'15. Pooled investment vehicles'!F283)</f>
        <v/>
      </c>
    </row>
    <row r="3808" spans="1:2">
      <c r="A3808" t="s">
        <v>6487</v>
      </c>
      <c r="B3808" s="246" t="str">
        <f>IF('15. Pooled investment vehicles'!G283="Please select country","",'15. Pooled investment vehicles'!G283)</f>
        <v/>
      </c>
    </row>
    <row r="3809" spans="1:2">
      <c r="A3809" t="s">
        <v>6488</v>
      </c>
      <c r="B3809" s="246" t="str">
        <f>IF('15. Pooled investment vehicles'!H283="","",'15. Pooled investment vehicles'!H283)</f>
        <v/>
      </c>
    </row>
    <row r="3810" spans="1:2">
      <c r="A3810" t="s">
        <v>6489</v>
      </c>
      <c r="B3810" s="246" t="str">
        <f>IF('15. Pooled investment vehicles'!I283="Please select","",'15. Pooled investment vehicles'!I283)</f>
        <v/>
      </c>
    </row>
    <row r="3811" spans="1:2">
      <c r="A3811" t="s">
        <v>6490</v>
      </c>
      <c r="B3811" s="246" t="str">
        <f>IF('15. Pooled investment vehicles'!J283="","",'15. Pooled investment vehicles'!J283)</f>
        <v/>
      </c>
    </row>
    <row r="3812" spans="1:2">
      <c r="A3812" t="s">
        <v>6491</v>
      </c>
      <c r="B3812" s="246" t="str">
        <f>IF('15. Pooled investment vehicles'!K283="","",'15. Pooled investment vehicles'!K283)</f>
        <v/>
      </c>
    </row>
    <row r="3813" spans="1:2">
      <c r="A3813" t="s">
        <v>6492</v>
      </c>
      <c r="B3813" s="246" t="str">
        <f>IF('15. Pooled investment vehicles'!A284="","",'15. Pooled investment vehicles'!A284)</f>
        <v/>
      </c>
    </row>
    <row r="3814" spans="1:2">
      <c r="A3814" t="s">
        <v>6493</v>
      </c>
      <c r="B3814" s="246" t="str">
        <f>IF('15. Pooled investment vehicles'!B284="","",'15. Pooled investment vehicles'!B284)</f>
        <v/>
      </c>
    </row>
    <row r="3815" spans="1:2">
      <c r="A3815" t="s">
        <v>6494</v>
      </c>
      <c r="B3815" s="246" t="str">
        <f>IF('15. Pooled investment vehicles'!C284="","",'15. Pooled investment vehicles'!C284)</f>
        <v/>
      </c>
    </row>
    <row r="3816" spans="1:2">
      <c r="A3816" t="s">
        <v>6495</v>
      </c>
      <c r="B3816" s="246" t="str">
        <f>IF('15. Pooled investment vehicles'!D284="","",'15. Pooled investment vehicles'!D284)</f>
        <v/>
      </c>
    </row>
    <row r="3817" spans="1:2">
      <c r="A3817" t="s">
        <v>6496</v>
      </c>
      <c r="B3817" s="246" t="str">
        <f>IF('15. Pooled investment vehicles'!E284="Please select","",'15. Pooled investment vehicles'!E284)</f>
        <v/>
      </c>
    </row>
    <row r="3818" spans="1:2">
      <c r="A3818" t="s">
        <v>6497</v>
      </c>
      <c r="B3818" s="246" t="str">
        <f>IF('15. Pooled investment vehicles'!F284="Please select","",'15. Pooled investment vehicles'!F284)</f>
        <v/>
      </c>
    </row>
    <row r="3819" spans="1:2">
      <c r="A3819" t="s">
        <v>6498</v>
      </c>
      <c r="B3819" s="246" t="str">
        <f>IF('15. Pooled investment vehicles'!G284="Please select country","",'15. Pooled investment vehicles'!G284)</f>
        <v/>
      </c>
    </row>
    <row r="3820" spans="1:2">
      <c r="A3820" t="s">
        <v>6499</v>
      </c>
      <c r="B3820" s="246" t="str">
        <f>IF('15. Pooled investment vehicles'!H284="","",'15. Pooled investment vehicles'!H284)</f>
        <v/>
      </c>
    </row>
    <row r="3821" spans="1:2">
      <c r="A3821" t="s">
        <v>6500</v>
      </c>
      <c r="B3821" s="246" t="str">
        <f>IF('15. Pooled investment vehicles'!I284="Please select","",'15. Pooled investment vehicles'!I284)</f>
        <v/>
      </c>
    </row>
    <row r="3822" spans="1:2">
      <c r="A3822" t="s">
        <v>6501</v>
      </c>
      <c r="B3822" s="246" t="str">
        <f>IF('15. Pooled investment vehicles'!J284="","",'15. Pooled investment vehicles'!J284)</f>
        <v/>
      </c>
    </row>
    <row r="3823" spans="1:2">
      <c r="A3823" t="s">
        <v>6502</v>
      </c>
      <c r="B3823" s="246" t="str">
        <f>IF('15. Pooled investment vehicles'!K284="","",'15. Pooled investment vehicles'!K284)</f>
        <v/>
      </c>
    </row>
    <row r="3824" spans="1:2">
      <c r="A3824" t="s">
        <v>6503</v>
      </c>
      <c r="B3824" s="246" t="str">
        <f>IF('15. Pooled investment vehicles'!A285="","",'15. Pooled investment vehicles'!A285)</f>
        <v/>
      </c>
    </row>
    <row r="3825" spans="1:2">
      <c r="A3825" t="s">
        <v>6504</v>
      </c>
      <c r="B3825" s="246" t="str">
        <f>IF('15. Pooled investment vehicles'!B285="","",'15. Pooled investment vehicles'!B285)</f>
        <v/>
      </c>
    </row>
    <row r="3826" spans="1:2">
      <c r="A3826" t="s">
        <v>6505</v>
      </c>
      <c r="B3826" s="246" t="str">
        <f>IF('15. Pooled investment vehicles'!C285="","",'15. Pooled investment vehicles'!C285)</f>
        <v/>
      </c>
    </row>
    <row r="3827" spans="1:2">
      <c r="A3827" t="s">
        <v>6506</v>
      </c>
      <c r="B3827" s="246" t="str">
        <f>IF('15. Pooled investment vehicles'!D285="","",'15. Pooled investment vehicles'!D285)</f>
        <v/>
      </c>
    </row>
    <row r="3828" spans="1:2">
      <c r="A3828" t="s">
        <v>6507</v>
      </c>
      <c r="B3828" s="246" t="str">
        <f>IF('15. Pooled investment vehicles'!E285="Please select","",'15. Pooled investment vehicles'!E285)</f>
        <v/>
      </c>
    </row>
    <row r="3829" spans="1:2">
      <c r="A3829" t="s">
        <v>6508</v>
      </c>
      <c r="B3829" s="246" t="str">
        <f>IF('15. Pooled investment vehicles'!F285="Please select","",'15. Pooled investment vehicles'!F285)</f>
        <v/>
      </c>
    </row>
    <row r="3830" spans="1:2">
      <c r="A3830" t="s">
        <v>6509</v>
      </c>
      <c r="B3830" s="246" t="str">
        <f>IF('15. Pooled investment vehicles'!G285="Please select country","",'15. Pooled investment vehicles'!G285)</f>
        <v/>
      </c>
    </row>
    <row r="3831" spans="1:2">
      <c r="A3831" t="s">
        <v>6510</v>
      </c>
      <c r="B3831" s="246" t="str">
        <f>IF('15. Pooled investment vehicles'!H285="","",'15. Pooled investment vehicles'!H285)</f>
        <v/>
      </c>
    </row>
    <row r="3832" spans="1:2">
      <c r="A3832" t="s">
        <v>6511</v>
      </c>
      <c r="B3832" s="246" t="str">
        <f>IF('15. Pooled investment vehicles'!I285="Please select","",'15. Pooled investment vehicles'!I285)</f>
        <v/>
      </c>
    </row>
    <row r="3833" spans="1:2">
      <c r="A3833" t="s">
        <v>6512</v>
      </c>
      <c r="B3833" s="246" t="str">
        <f>IF('15. Pooled investment vehicles'!J285="","",'15. Pooled investment vehicles'!J285)</f>
        <v/>
      </c>
    </row>
    <row r="3834" spans="1:2">
      <c r="A3834" t="s">
        <v>6513</v>
      </c>
      <c r="B3834" s="246" t="str">
        <f>IF('15. Pooled investment vehicles'!K285="","",'15. Pooled investment vehicles'!K285)</f>
        <v/>
      </c>
    </row>
    <row r="3835" spans="1:2">
      <c r="A3835" t="s">
        <v>6514</v>
      </c>
      <c r="B3835" s="246" t="str">
        <f>IF('15. Pooled investment vehicles'!A286="","",'15. Pooled investment vehicles'!A286)</f>
        <v/>
      </c>
    </row>
    <row r="3836" spans="1:2">
      <c r="A3836" t="s">
        <v>6515</v>
      </c>
      <c r="B3836" s="246" t="str">
        <f>IF('15. Pooled investment vehicles'!B286="","",'15. Pooled investment vehicles'!B286)</f>
        <v/>
      </c>
    </row>
    <row r="3837" spans="1:2">
      <c r="A3837" t="s">
        <v>6516</v>
      </c>
      <c r="B3837" s="246" t="str">
        <f>IF('15. Pooled investment vehicles'!C286="","",'15. Pooled investment vehicles'!C286)</f>
        <v/>
      </c>
    </row>
    <row r="3838" spans="1:2">
      <c r="A3838" t="s">
        <v>6517</v>
      </c>
      <c r="B3838" s="246" t="str">
        <f>IF('15. Pooled investment vehicles'!D286="","",'15. Pooled investment vehicles'!D286)</f>
        <v/>
      </c>
    </row>
    <row r="3839" spans="1:2">
      <c r="A3839" t="s">
        <v>6518</v>
      </c>
      <c r="B3839" s="246" t="str">
        <f>IF('15. Pooled investment vehicles'!E286="Please select","",'15. Pooled investment vehicles'!E286)</f>
        <v/>
      </c>
    </row>
    <row r="3840" spans="1:2">
      <c r="A3840" t="s">
        <v>6519</v>
      </c>
      <c r="B3840" s="246" t="str">
        <f>IF('15. Pooled investment vehicles'!F286="Please select","",'15. Pooled investment vehicles'!F286)</f>
        <v/>
      </c>
    </row>
    <row r="3841" spans="1:2">
      <c r="A3841" t="s">
        <v>6520</v>
      </c>
      <c r="B3841" s="246" t="str">
        <f>IF('15. Pooled investment vehicles'!G286="Please select country","",'15. Pooled investment vehicles'!G286)</f>
        <v/>
      </c>
    </row>
    <row r="3842" spans="1:2">
      <c r="A3842" t="s">
        <v>6521</v>
      </c>
      <c r="B3842" s="246" t="str">
        <f>IF('15. Pooled investment vehicles'!H286="","",'15. Pooled investment vehicles'!H286)</f>
        <v/>
      </c>
    </row>
    <row r="3843" spans="1:2">
      <c r="A3843" t="s">
        <v>6522</v>
      </c>
      <c r="B3843" s="246" t="str">
        <f>IF('15. Pooled investment vehicles'!I286="Please select","",'15. Pooled investment vehicles'!I286)</f>
        <v/>
      </c>
    </row>
    <row r="3844" spans="1:2">
      <c r="A3844" t="s">
        <v>6523</v>
      </c>
      <c r="B3844" s="246" t="str">
        <f>IF('15. Pooled investment vehicles'!J286="","",'15. Pooled investment vehicles'!J286)</f>
        <v/>
      </c>
    </row>
    <row r="3845" spans="1:2">
      <c r="A3845" t="s">
        <v>6524</v>
      </c>
      <c r="B3845" s="246" t="str">
        <f>IF('15. Pooled investment vehicles'!K286="","",'15. Pooled investment vehicles'!K286)</f>
        <v/>
      </c>
    </row>
    <row r="3846" spans="1:2">
      <c r="A3846" t="s">
        <v>6525</v>
      </c>
      <c r="B3846" s="246" t="str">
        <f>IF('15. Pooled investment vehicles'!A287="","",'15. Pooled investment vehicles'!A287)</f>
        <v/>
      </c>
    </row>
    <row r="3847" spans="1:2">
      <c r="A3847" t="s">
        <v>6526</v>
      </c>
      <c r="B3847" s="246" t="str">
        <f>IF('15. Pooled investment vehicles'!B287="","",'15. Pooled investment vehicles'!B287)</f>
        <v/>
      </c>
    </row>
    <row r="3848" spans="1:2">
      <c r="A3848" t="s">
        <v>6527</v>
      </c>
      <c r="B3848" s="246" t="str">
        <f>IF('15. Pooled investment vehicles'!C287="","",'15. Pooled investment vehicles'!C287)</f>
        <v/>
      </c>
    </row>
    <row r="3849" spans="1:2">
      <c r="A3849" t="s">
        <v>6528</v>
      </c>
      <c r="B3849" s="246" t="str">
        <f>IF('15. Pooled investment vehicles'!D287="","",'15. Pooled investment vehicles'!D287)</f>
        <v/>
      </c>
    </row>
    <row r="3850" spans="1:2">
      <c r="A3850" t="s">
        <v>6529</v>
      </c>
      <c r="B3850" s="246" t="str">
        <f>IF('15. Pooled investment vehicles'!E287="Please select","",'15. Pooled investment vehicles'!E287)</f>
        <v/>
      </c>
    </row>
    <row r="3851" spans="1:2">
      <c r="A3851" t="s">
        <v>6530</v>
      </c>
      <c r="B3851" s="246" t="str">
        <f>IF('15. Pooled investment vehicles'!F287="Please select","",'15. Pooled investment vehicles'!F287)</f>
        <v/>
      </c>
    </row>
    <row r="3852" spans="1:2">
      <c r="A3852" t="s">
        <v>6531</v>
      </c>
      <c r="B3852" s="246" t="str">
        <f>IF('15. Pooled investment vehicles'!G287="Please select country","",'15. Pooled investment vehicles'!G287)</f>
        <v/>
      </c>
    </row>
    <row r="3853" spans="1:2">
      <c r="A3853" t="s">
        <v>6532</v>
      </c>
      <c r="B3853" s="246" t="str">
        <f>IF('15. Pooled investment vehicles'!H287="","",'15. Pooled investment vehicles'!H287)</f>
        <v/>
      </c>
    </row>
    <row r="3854" spans="1:2">
      <c r="A3854" t="s">
        <v>6533</v>
      </c>
      <c r="B3854" s="246" t="str">
        <f>IF('15. Pooled investment vehicles'!I287="Please select","",'15. Pooled investment vehicles'!I287)</f>
        <v/>
      </c>
    </row>
    <row r="3855" spans="1:2">
      <c r="A3855" t="s">
        <v>6534</v>
      </c>
      <c r="B3855" s="246" t="str">
        <f>IF('15. Pooled investment vehicles'!J287="","",'15. Pooled investment vehicles'!J287)</f>
        <v/>
      </c>
    </row>
    <row r="3856" spans="1:2">
      <c r="A3856" t="s">
        <v>6535</v>
      </c>
      <c r="B3856" s="246" t="str">
        <f>IF('15. Pooled investment vehicles'!K287="","",'15. Pooled investment vehicles'!K287)</f>
        <v/>
      </c>
    </row>
    <row r="3857" spans="1:2">
      <c r="A3857" t="s">
        <v>6536</v>
      </c>
      <c r="B3857" s="246" t="str">
        <f>IF('15. Pooled investment vehicles'!A288="","",'15. Pooled investment vehicles'!A288)</f>
        <v/>
      </c>
    </row>
    <row r="3858" spans="1:2">
      <c r="A3858" t="s">
        <v>6537</v>
      </c>
      <c r="B3858" s="246" t="str">
        <f>IF('15. Pooled investment vehicles'!B288="","",'15. Pooled investment vehicles'!B288)</f>
        <v/>
      </c>
    </row>
    <row r="3859" spans="1:2">
      <c r="A3859" t="s">
        <v>6538</v>
      </c>
      <c r="B3859" s="246" t="str">
        <f>IF('15. Pooled investment vehicles'!C288="","",'15. Pooled investment vehicles'!C288)</f>
        <v/>
      </c>
    </row>
    <row r="3860" spans="1:2">
      <c r="A3860" t="s">
        <v>6539</v>
      </c>
      <c r="B3860" s="246" t="str">
        <f>IF('15. Pooled investment vehicles'!D288="","",'15. Pooled investment vehicles'!D288)</f>
        <v/>
      </c>
    </row>
    <row r="3861" spans="1:2">
      <c r="A3861" t="s">
        <v>6540</v>
      </c>
      <c r="B3861" s="246" t="str">
        <f>IF('15. Pooled investment vehicles'!E288="Please select","",'15. Pooled investment vehicles'!E288)</f>
        <v/>
      </c>
    </row>
    <row r="3862" spans="1:2">
      <c r="A3862" t="s">
        <v>6541</v>
      </c>
      <c r="B3862" s="246" t="str">
        <f>IF('15. Pooled investment vehicles'!F288="Please select","",'15. Pooled investment vehicles'!F288)</f>
        <v/>
      </c>
    </row>
    <row r="3863" spans="1:2">
      <c r="A3863" t="s">
        <v>6542</v>
      </c>
      <c r="B3863" s="246" t="str">
        <f>IF('15. Pooled investment vehicles'!G288="Please select country","",'15. Pooled investment vehicles'!G288)</f>
        <v/>
      </c>
    </row>
    <row r="3864" spans="1:2">
      <c r="A3864" t="s">
        <v>6543</v>
      </c>
      <c r="B3864" s="246" t="str">
        <f>IF('15. Pooled investment vehicles'!H288="","",'15. Pooled investment vehicles'!H288)</f>
        <v/>
      </c>
    </row>
    <row r="3865" spans="1:2">
      <c r="A3865" t="s">
        <v>6544</v>
      </c>
      <c r="B3865" s="246" t="str">
        <f>IF('15. Pooled investment vehicles'!I288="Please select","",'15. Pooled investment vehicles'!I288)</f>
        <v/>
      </c>
    </row>
    <row r="3866" spans="1:2">
      <c r="A3866" t="s">
        <v>6545</v>
      </c>
      <c r="B3866" s="246" t="str">
        <f>IF('15. Pooled investment vehicles'!J288="","",'15. Pooled investment vehicles'!J288)</f>
        <v/>
      </c>
    </row>
    <row r="3867" spans="1:2">
      <c r="A3867" t="s">
        <v>6546</v>
      </c>
      <c r="B3867" s="246" t="str">
        <f>IF('15. Pooled investment vehicles'!K288="","",'15. Pooled investment vehicles'!K288)</f>
        <v/>
      </c>
    </row>
    <row r="3868" spans="1:2">
      <c r="A3868" t="s">
        <v>6547</v>
      </c>
      <c r="B3868" s="246" t="str">
        <f>IF('15. Pooled investment vehicles'!A289="","",'15. Pooled investment vehicles'!A289)</f>
        <v/>
      </c>
    </row>
    <row r="3869" spans="1:2">
      <c r="A3869" t="s">
        <v>6548</v>
      </c>
      <c r="B3869" s="246" t="str">
        <f>IF('15. Pooled investment vehicles'!B289="","",'15. Pooled investment vehicles'!B289)</f>
        <v/>
      </c>
    </row>
    <row r="3870" spans="1:2">
      <c r="A3870" t="s">
        <v>6549</v>
      </c>
      <c r="B3870" s="246" t="str">
        <f>IF('15. Pooled investment vehicles'!C289="","",'15. Pooled investment vehicles'!C289)</f>
        <v/>
      </c>
    </row>
    <row r="3871" spans="1:2">
      <c r="A3871" t="s">
        <v>6550</v>
      </c>
      <c r="B3871" s="246" t="str">
        <f>IF('15. Pooled investment vehicles'!D289="","",'15. Pooled investment vehicles'!D289)</f>
        <v/>
      </c>
    </row>
    <row r="3872" spans="1:2">
      <c r="A3872" t="s">
        <v>6551</v>
      </c>
      <c r="B3872" s="246" t="str">
        <f>IF('15. Pooled investment vehicles'!E289="Please select","",'15. Pooled investment vehicles'!E289)</f>
        <v/>
      </c>
    </row>
    <row r="3873" spans="1:2">
      <c r="A3873" t="s">
        <v>6552</v>
      </c>
      <c r="B3873" s="246" t="str">
        <f>IF('15. Pooled investment vehicles'!F289="Please select","",'15. Pooled investment vehicles'!F289)</f>
        <v/>
      </c>
    </row>
    <row r="3874" spans="1:2">
      <c r="A3874" t="s">
        <v>6553</v>
      </c>
      <c r="B3874" s="246" t="str">
        <f>IF('15. Pooled investment vehicles'!G289="Please select country","",'15. Pooled investment vehicles'!G289)</f>
        <v/>
      </c>
    </row>
    <row r="3875" spans="1:2">
      <c r="A3875" t="s">
        <v>6554</v>
      </c>
      <c r="B3875" s="246" t="str">
        <f>IF('15. Pooled investment vehicles'!H289="","",'15. Pooled investment vehicles'!H289)</f>
        <v/>
      </c>
    </row>
    <row r="3876" spans="1:2">
      <c r="A3876" t="s">
        <v>6555</v>
      </c>
      <c r="B3876" s="246" t="str">
        <f>IF('15. Pooled investment vehicles'!I289="Please select","",'15. Pooled investment vehicles'!I289)</f>
        <v/>
      </c>
    </row>
    <row r="3877" spans="1:2">
      <c r="A3877" t="s">
        <v>6556</v>
      </c>
      <c r="B3877" s="246" t="str">
        <f>IF('15. Pooled investment vehicles'!J289="","",'15. Pooled investment vehicles'!J289)</f>
        <v/>
      </c>
    </row>
    <row r="3878" spans="1:2">
      <c r="A3878" t="s">
        <v>6557</v>
      </c>
      <c r="B3878" s="246" t="str">
        <f>IF('15. Pooled investment vehicles'!K289="","",'15. Pooled investment vehicles'!K289)</f>
        <v/>
      </c>
    </row>
    <row r="3879" spans="1:2">
      <c r="A3879" t="s">
        <v>6558</v>
      </c>
      <c r="B3879" s="246" t="str">
        <f>IF('15. Pooled investment vehicles'!A290="","",'15. Pooled investment vehicles'!A290)</f>
        <v/>
      </c>
    </row>
    <row r="3880" spans="1:2">
      <c r="A3880" t="s">
        <v>6559</v>
      </c>
      <c r="B3880" s="246" t="str">
        <f>IF('15. Pooled investment vehicles'!B290="","",'15. Pooled investment vehicles'!B290)</f>
        <v/>
      </c>
    </row>
    <row r="3881" spans="1:2">
      <c r="A3881" t="s">
        <v>6560</v>
      </c>
      <c r="B3881" s="246" t="str">
        <f>IF('15. Pooled investment vehicles'!C290="","",'15. Pooled investment vehicles'!C290)</f>
        <v/>
      </c>
    </row>
    <row r="3882" spans="1:2">
      <c r="A3882" t="s">
        <v>6561</v>
      </c>
      <c r="B3882" s="246" t="str">
        <f>IF('15. Pooled investment vehicles'!D290="","",'15. Pooled investment vehicles'!D290)</f>
        <v/>
      </c>
    </row>
    <row r="3883" spans="1:2">
      <c r="A3883" t="s">
        <v>6562</v>
      </c>
      <c r="B3883" s="246" t="str">
        <f>IF('15. Pooled investment vehicles'!E290="Please select","",'15. Pooled investment vehicles'!E290)</f>
        <v/>
      </c>
    </row>
    <row r="3884" spans="1:2">
      <c r="A3884" t="s">
        <v>6563</v>
      </c>
      <c r="B3884" s="246" t="str">
        <f>IF('15. Pooled investment vehicles'!F290="Please select","",'15. Pooled investment vehicles'!F290)</f>
        <v/>
      </c>
    </row>
    <row r="3885" spans="1:2">
      <c r="A3885" t="s">
        <v>6564</v>
      </c>
      <c r="B3885" s="246" t="str">
        <f>IF('15. Pooled investment vehicles'!G290="Please select country","",'15. Pooled investment vehicles'!G290)</f>
        <v/>
      </c>
    </row>
    <row r="3886" spans="1:2">
      <c r="A3886" t="s">
        <v>6565</v>
      </c>
      <c r="B3886" s="246" t="str">
        <f>IF('15. Pooled investment vehicles'!H290="","",'15. Pooled investment vehicles'!H290)</f>
        <v/>
      </c>
    </row>
    <row r="3887" spans="1:2">
      <c r="A3887" t="s">
        <v>6566</v>
      </c>
      <c r="B3887" s="246" t="str">
        <f>IF('15. Pooled investment vehicles'!I290="Please select","",'15. Pooled investment vehicles'!I290)</f>
        <v/>
      </c>
    </row>
    <row r="3888" spans="1:2">
      <c r="A3888" t="s">
        <v>6567</v>
      </c>
      <c r="B3888" s="246" t="str">
        <f>IF('15. Pooled investment vehicles'!J290="","",'15. Pooled investment vehicles'!J290)</f>
        <v/>
      </c>
    </row>
    <row r="3889" spans="1:2">
      <c r="A3889" t="s">
        <v>6568</v>
      </c>
      <c r="B3889" s="246" t="str">
        <f>IF('15. Pooled investment vehicles'!K290="","",'15. Pooled investment vehicles'!K290)</f>
        <v/>
      </c>
    </row>
    <row r="3890" spans="1:2">
      <c r="A3890" t="s">
        <v>6569</v>
      </c>
      <c r="B3890" s="246" t="str">
        <f>IF('15. Pooled investment vehicles'!A291="","",'15. Pooled investment vehicles'!A291)</f>
        <v/>
      </c>
    </row>
    <row r="3891" spans="1:2">
      <c r="A3891" t="s">
        <v>6570</v>
      </c>
      <c r="B3891" s="246" t="str">
        <f>IF('15. Pooled investment vehicles'!B291="","",'15. Pooled investment vehicles'!B291)</f>
        <v/>
      </c>
    </row>
    <row r="3892" spans="1:2">
      <c r="A3892" t="s">
        <v>6571</v>
      </c>
      <c r="B3892" s="246" t="str">
        <f>IF('15. Pooled investment vehicles'!C291="","",'15. Pooled investment vehicles'!C291)</f>
        <v/>
      </c>
    </row>
    <row r="3893" spans="1:2">
      <c r="A3893" t="s">
        <v>6572</v>
      </c>
      <c r="B3893" s="246" t="str">
        <f>IF('15. Pooled investment vehicles'!D291="","",'15. Pooled investment vehicles'!D291)</f>
        <v/>
      </c>
    </row>
    <row r="3894" spans="1:2">
      <c r="A3894" t="s">
        <v>6573</v>
      </c>
      <c r="B3894" s="246" t="str">
        <f>IF('15. Pooled investment vehicles'!E291="Please select","",'15. Pooled investment vehicles'!E291)</f>
        <v/>
      </c>
    </row>
    <row r="3895" spans="1:2">
      <c r="A3895" t="s">
        <v>6574</v>
      </c>
      <c r="B3895" s="246" t="str">
        <f>IF('15. Pooled investment vehicles'!F291="Please select","",'15. Pooled investment vehicles'!F291)</f>
        <v/>
      </c>
    </row>
    <row r="3896" spans="1:2">
      <c r="A3896" t="s">
        <v>6575</v>
      </c>
      <c r="B3896" s="246" t="str">
        <f>IF('15. Pooled investment vehicles'!G291="Please select country","",'15. Pooled investment vehicles'!G291)</f>
        <v/>
      </c>
    </row>
    <row r="3897" spans="1:2">
      <c r="A3897" t="s">
        <v>6576</v>
      </c>
      <c r="B3897" s="246" t="str">
        <f>IF('15. Pooled investment vehicles'!H291="","",'15. Pooled investment vehicles'!H291)</f>
        <v/>
      </c>
    </row>
    <row r="3898" spans="1:2">
      <c r="A3898" t="s">
        <v>6577</v>
      </c>
      <c r="B3898" s="246" t="str">
        <f>IF('15. Pooled investment vehicles'!I291="Please select","",'15. Pooled investment vehicles'!I291)</f>
        <v/>
      </c>
    </row>
    <row r="3899" spans="1:2">
      <c r="A3899" t="s">
        <v>6578</v>
      </c>
      <c r="B3899" s="246" t="str">
        <f>IF('15. Pooled investment vehicles'!J291="","",'15. Pooled investment vehicles'!J291)</f>
        <v/>
      </c>
    </row>
    <row r="3900" spans="1:2">
      <c r="A3900" t="s">
        <v>6579</v>
      </c>
      <c r="B3900" s="246" t="str">
        <f>IF('15. Pooled investment vehicles'!K291="","",'15. Pooled investment vehicles'!K291)</f>
        <v/>
      </c>
    </row>
    <row r="3901" spans="1:2">
      <c r="A3901" t="s">
        <v>6580</v>
      </c>
      <c r="B3901" s="246" t="str">
        <f>IF('15. Pooled investment vehicles'!A292="","",'15. Pooled investment vehicles'!A292)</f>
        <v/>
      </c>
    </row>
    <row r="3902" spans="1:2">
      <c r="A3902" t="s">
        <v>6581</v>
      </c>
      <c r="B3902" s="246" t="str">
        <f>IF('15. Pooled investment vehicles'!B292="","",'15. Pooled investment vehicles'!B292)</f>
        <v/>
      </c>
    </row>
    <row r="3903" spans="1:2">
      <c r="A3903" t="s">
        <v>6582</v>
      </c>
      <c r="B3903" s="246" t="str">
        <f>IF('15. Pooled investment vehicles'!C292="","",'15. Pooled investment vehicles'!C292)</f>
        <v/>
      </c>
    </row>
    <row r="3904" spans="1:2">
      <c r="A3904" t="s">
        <v>6583</v>
      </c>
      <c r="B3904" s="246" t="str">
        <f>IF('15. Pooled investment vehicles'!D292="","",'15. Pooled investment vehicles'!D292)</f>
        <v/>
      </c>
    </row>
    <row r="3905" spans="1:2">
      <c r="A3905" t="s">
        <v>6584</v>
      </c>
      <c r="B3905" s="246" t="str">
        <f>IF('15. Pooled investment vehicles'!E292="Please select","",'15. Pooled investment vehicles'!E292)</f>
        <v/>
      </c>
    </row>
    <row r="3906" spans="1:2">
      <c r="A3906" t="s">
        <v>6585</v>
      </c>
      <c r="B3906" s="246" t="str">
        <f>IF('15. Pooled investment vehicles'!F292="Please select","",'15. Pooled investment vehicles'!F292)</f>
        <v/>
      </c>
    </row>
    <row r="3907" spans="1:2">
      <c r="A3907" t="s">
        <v>6586</v>
      </c>
      <c r="B3907" s="246" t="str">
        <f>IF('15. Pooled investment vehicles'!G292="Please select country","",'15. Pooled investment vehicles'!G292)</f>
        <v/>
      </c>
    </row>
    <row r="3908" spans="1:2">
      <c r="A3908" t="s">
        <v>6587</v>
      </c>
      <c r="B3908" s="246" t="str">
        <f>IF('15. Pooled investment vehicles'!H292="","",'15. Pooled investment vehicles'!H292)</f>
        <v/>
      </c>
    </row>
    <row r="3909" spans="1:2">
      <c r="A3909" t="s">
        <v>6588</v>
      </c>
      <c r="B3909" s="246" t="str">
        <f>IF('15. Pooled investment vehicles'!I292="Please select","",'15. Pooled investment vehicles'!I292)</f>
        <v/>
      </c>
    </row>
    <row r="3910" spans="1:2">
      <c r="A3910" t="s">
        <v>6589</v>
      </c>
      <c r="B3910" s="246" t="str">
        <f>IF('15. Pooled investment vehicles'!J292="","",'15. Pooled investment vehicles'!J292)</f>
        <v/>
      </c>
    </row>
    <row r="3911" spans="1:2">
      <c r="A3911" t="s">
        <v>6590</v>
      </c>
      <c r="B3911" s="246" t="str">
        <f>IF('15. Pooled investment vehicles'!K292="","",'15. Pooled investment vehicles'!K292)</f>
        <v/>
      </c>
    </row>
    <row r="3912" spans="1:2">
      <c r="A3912" t="s">
        <v>6591</v>
      </c>
      <c r="B3912" s="246" t="str">
        <f>IF('15. Pooled investment vehicles'!A293="","",'15. Pooled investment vehicles'!A293)</f>
        <v/>
      </c>
    </row>
    <row r="3913" spans="1:2">
      <c r="A3913" t="s">
        <v>6592</v>
      </c>
      <c r="B3913" s="246" t="str">
        <f>IF('15. Pooled investment vehicles'!B293="","",'15. Pooled investment vehicles'!B293)</f>
        <v/>
      </c>
    </row>
    <row r="3914" spans="1:2">
      <c r="A3914" t="s">
        <v>6593</v>
      </c>
      <c r="B3914" s="246" t="str">
        <f>IF('15. Pooled investment vehicles'!C293="","",'15. Pooled investment vehicles'!C293)</f>
        <v/>
      </c>
    </row>
    <row r="3915" spans="1:2">
      <c r="A3915" t="s">
        <v>6594</v>
      </c>
      <c r="B3915" s="246" t="str">
        <f>IF('15. Pooled investment vehicles'!D293="","",'15. Pooled investment vehicles'!D293)</f>
        <v/>
      </c>
    </row>
    <row r="3916" spans="1:2">
      <c r="A3916" t="s">
        <v>6595</v>
      </c>
      <c r="B3916" s="246" t="str">
        <f>IF('15. Pooled investment vehicles'!E293="Please select","",'15. Pooled investment vehicles'!E293)</f>
        <v/>
      </c>
    </row>
    <row r="3917" spans="1:2">
      <c r="A3917" t="s">
        <v>6596</v>
      </c>
      <c r="B3917" s="246" t="str">
        <f>IF('15. Pooled investment vehicles'!F293="Please select","",'15. Pooled investment vehicles'!F293)</f>
        <v/>
      </c>
    </row>
    <row r="3918" spans="1:2">
      <c r="A3918" t="s">
        <v>6597</v>
      </c>
      <c r="B3918" s="246" t="str">
        <f>IF('15. Pooled investment vehicles'!G293="Please select country","",'15. Pooled investment vehicles'!G293)</f>
        <v/>
      </c>
    </row>
    <row r="3919" spans="1:2">
      <c r="A3919" t="s">
        <v>6598</v>
      </c>
      <c r="B3919" s="246" t="str">
        <f>IF('15. Pooled investment vehicles'!H293="","",'15. Pooled investment vehicles'!H293)</f>
        <v/>
      </c>
    </row>
    <row r="3920" spans="1:2">
      <c r="A3920" t="s">
        <v>6599</v>
      </c>
      <c r="B3920" s="246" t="str">
        <f>IF('15. Pooled investment vehicles'!I293="Please select","",'15. Pooled investment vehicles'!I293)</f>
        <v/>
      </c>
    </row>
    <row r="3921" spans="1:2">
      <c r="A3921" t="s">
        <v>6600</v>
      </c>
      <c r="B3921" s="246" t="str">
        <f>IF('15. Pooled investment vehicles'!J293="","",'15. Pooled investment vehicles'!J293)</f>
        <v/>
      </c>
    </row>
    <row r="3922" spans="1:2">
      <c r="A3922" t="s">
        <v>6601</v>
      </c>
      <c r="B3922" s="246" t="str">
        <f>IF('15. Pooled investment vehicles'!K293="","",'15. Pooled investment vehicles'!K293)</f>
        <v/>
      </c>
    </row>
    <row r="3923" spans="1:2">
      <c r="A3923" t="s">
        <v>6602</v>
      </c>
      <c r="B3923" s="246" t="str">
        <f>IF('15. Pooled investment vehicles'!A294="","",'15. Pooled investment vehicles'!A294)</f>
        <v/>
      </c>
    </row>
    <row r="3924" spans="1:2">
      <c r="A3924" t="s">
        <v>6603</v>
      </c>
      <c r="B3924" s="246" t="str">
        <f>IF('15. Pooled investment vehicles'!B294="","",'15. Pooled investment vehicles'!B294)</f>
        <v/>
      </c>
    </row>
    <row r="3925" spans="1:2">
      <c r="A3925" t="s">
        <v>6604</v>
      </c>
      <c r="B3925" s="246" t="str">
        <f>IF('15. Pooled investment vehicles'!C294="","",'15. Pooled investment vehicles'!C294)</f>
        <v/>
      </c>
    </row>
    <row r="3926" spans="1:2">
      <c r="A3926" t="s">
        <v>6605</v>
      </c>
      <c r="B3926" s="246" t="str">
        <f>IF('15. Pooled investment vehicles'!D294="","",'15. Pooled investment vehicles'!D294)</f>
        <v/>
      </c>
    </row>
    <row r="3927" spans="1:2">
      <c r="A3927" t="s">
        <v>6606</v>
      </c>
      <c r="B3927" s="246" t="str">
        <f>IF('15. Pooled investment vehicles'!E294="Please select","",'15. Pooled investment vehicles'!E294)</f>
        <v/>
      </c>
    </row>
    <row r="3928" spans="1:2">
      <c r="A3928" t="s">
        <v>6607</v>
      </c>
      <c r="B3928" s="246" t="str">
        <f>IF('15. Pooled investment vehicles'!F294="Please select","",'15. Pooled investment vehicles'!F294)</f>
        <v/>
      </c>
    </row>
    <row r="3929" spans="1:2">
      <c r="A3929" t="s">
        <v>6608</v>
      </c>
      <c r="B3929" s="246" t="str">
        <f>IF('15. Pooled investment vehicles'!G294="Please select country","",'15. Pooled investment vehicles'!G294)</f>
        <v/>
      </c>
    </row>
    <row r="3930" spans="1:2">
      <c r="A3930" t="s">
        <v>6609</v>
      </c>
      <c r="B3930" s="246" t="str">
        <f>IF('15. Pooled investment vehicles'!H294="","",'15. Pooled investment vehicles'!H294)</f>
        <v/>
      </c>
    </row>
    <row r="3931" spans="1:2">
      <c r="A3931" t="s">
        <v>6610</v>
      </c>
      <c r="B3931" s="246" t="str">
        <f>IF('15. Pooled investment vehicles'!I294="Please select","",'15. Pooled investment vehicles'!I294)</f>
        <v/>
      </c>
    </row>
    <row r="3932" spans="1:2">
      <c r="A3932" t="s">
        <v>6611</v>
      </c>
      <c r="B3932" s="246" t="str">
        <f>IF('15. Pooled investment vehicles'!J294="","",'15. Pooled investment vehicles'!J294)</f>
        <v/>
      </c>
    </row>
    <row r="3933" spans="1:2">
      <c r="A3933" t="s">
        <v>6612</v>
      </c>
      <c r="B3933" s="246" t="str">
        <f>IF('15. Pooled investment vehicles'!K294="","",'15. Pooled investment vehicles'!K294)</f>
        <v/>
      </c>
    </row>
    <row r="3934" spans="1:2">
      <c r="A3934" t="s">
        <v>6613</v>
      </c>
      <c r="B3934" s="246" t="str">
        <f>IF('15. Pooled investment vehicles'!A295="","",'15. Pooled investment vehicles'!A295)</f>
        <v/>
      </c>
    </row>
    <row r="3935" spans="1:2">
      <c r="A3935" t="s">
        <v>6614</v>
      </c>
      <c r="B3935" s="246" t="str">
        <f>IF('15. Pooled investment vehicles'!B295="","",'15. Pooled investment vehicles'!B295)</f>
        <v/>
      </c>
    </row>
    <row r="3936" spans="1:2">
      <c r="A3936" t="s">
        <v>6615</v>
      </c>
      <c r="B3936" s="246" t="str">
        <f>IF('15. Pooled investment vehicles'!C295="","",'15. Pooled investment vehicles'!C295)</f>
        <v/>
      </c>
    </row>
    <row r="3937" spans="1:2">
      <c r="A3937" t="s">
        <v>6616</v>
      </c>
      <c r="B3937" s="246" t="str">
        <f>IF('15. Pooled investment vehicles'!D295="","",'15. Pooled investment vehicles'!D295)</f>
        <v/>
      </c>
    </row>
    <row r="3938" spans="1:2">
      <c r="A3938" t="s">
        <v>6617</v>
      </c>
      <c r="B3938" s="246" t="str">
        <f>IF('15. Pooled investment vehicles'!E295="Please select","",'15. Pooled investment vehicles'!E295)</f>
        <v/>
      </c>
    </row>
    <row r="3939" spans="1:2">
      <c r="A3939" t="s">
        <v>6618</v>
      </c>
      <c r="B3939" s="246" t="str">
        <f>IF('15. Pooled investment vehicles'!F295="Please select","",'15. Pooled investment vehicles'!F295)</f>
        <v/>
      </c>
    </row>
    <row r="3940" spans="1:2">
      <c r="A3940" t="s">
        <v>6619</v>
      </c>
      <c r="B3940" s="246" t="str">
        <f>IF('15. Pooled investment vehicles'!G295="Please select country","",'15. Pooled investment vehicles'!G295)</f>
        <v/>
      </c>
    </row>
    <row r="3941" spans="1:2">
      <c r="A3941" t="s">
        <v>6620</v>
      </c>
      <c r="B3941" s="246" t="str">
        <f>IF('15. Pooled investment vehicles'!H295="","",'15. Pooled investment vehicles'!H295)</f>
        <v/>
      </c>
    </row>
    <row r="3942" spans="1:2">
      <c r="A3942" t="s">
        <v>6621</v>
      </c>
      <c r="B3942" s="246" t="str">
        <f>IF('15. Pooled investment vehicles'!I295="Please select","",'15. Pooled investment vehicles'!I295)</f>
        <v/>
      </c>
    </row>
    <row r="3943" spans="1:2">
      <c r="A3943" t="s">
        <v>6622</v>
      </c>
      <c r="B3943" s="246" t="str">
        <f>IF('15. Pooled investment vehicles'!J295="","",'15. Pooled investment vehicles'!J295)</f>
        <v/>
      </c>
    </row>
    <row r="3944" spans="1:2">
      <c r="A3944" t="s">
        <v>6623</v>
      </c>
      <c r="B3944" s="246" t="str">
        <f>IF('15. Pooled investment vehicles'!K295="","",'15. Pooled investment vehicles'!K295)</f>
        <v/>
      </c>
    </row>
    <row r="3945" spans="1:2">
      <c r="A3945" t="s">
        <v>6624</v>
      </c>
      <c r="B3945" s="246" t="str">
        <f>IF('15. Pooled investment vehicles'!A296="","",'15. Pooled investment vehicles'!A296)</f>
        <v/>
      </c>
    </row>
    <row r="3946" spans="1:2">
      <c r="A3946" t="s">
        <v>6625</v>
      </c>
      <c r="B3946" s="246" t="str">
        <f>IF('15. Pooled investment vehicles'!B296="","",'15. Pooled investment vehicles'!B296)</f>
        <v/>
      </c>
    </row>
    <row r="3947" spans="1:2">
      <c r="A3947" t="s">
        <v>6626</v>
      </c>
      <c r="B3947" s="246" t="str">
        <f>IF('15. Pooled investment vehicles'!C296="","",'15. Pooled investment vehicles'!C296)</f>
        <v/>
      </c>
    </row>
    <row r="3948" spans="1:2">
      <c r="A3948" t="s">
        <v>6627</v>
      </c>
      <c r="B3948" s="246" t="str">
        <f>IF('15. Pooled investment vehicles'!D296="","",'15. Pooled investment vehicles'!D296)</f>
        <v/>
      </c>
    </row>
    <row r="3949" spans="1:2">
      <c r="A3949" t="s">
        <v>6628</v>
      </c>
      <c r="B3949" s="246" t="str">
        <f>IF('15. Pooled investment vehicles'!E296="Please select","",'15. Pooled investment vehicles'!E296)</f>
        <v/>
      </c>
    </row>
    <row r="3950" spans="1:2">
      <c r="A3950" t="s">
        <v>6629</v>
      </c>
      <c r="B3950" s="246" t="str">
        <f>IF('15. Pooled investment vehicles'!F296="Please select","",'15. Pooled investment vehicles'!F296)</f>
        <v/>
      </c>
    </row>
    <row r="3951" spans="1:2">
      <c r="A3951" t="s">
        <v>6630</v>
      </c>
      <c r="B3951" s="246" t="str">
        <f>IF('15. Pooled investment vehicles'!G296="Please select country","",'15. Pooled investment vehicles'!G296)</f>
        <v/>
      </c>
    </row>
    <row r="3952" spans="1:2">
      <c r="A3952" t="s">
        <v>6631</v>
      </c>
      <c r="B3952" s="246" t="str">
        <f>IF('15. Pooled investment vehicles'!H296="","",'15. Pooled investment vehicles'!H296)</f>
        <v/>
      </c>
    </row>
    <row r="3953" spans="1:2">
      <c r="A3953" t="s">
        <v>6632</v>
      </c>
      <c r="B3953" s="246" t="str">
        <f>IF('15. Pooled investment vehicles'!I296="Please select","",'15. Pooled investment vehicles'!I296)</f>
        <v/>
      </c>
    </row>
    <row r="3954" spans="1:2">
      <c r="A3954" t="s">
        <v>6633</v>
      </c>
      <c r="B3954" s="246" t="str">
        <f>IF('15. Pooled investment vehicles'!J296="","",'15. Pooled investment vehicles'!J296)</f>
        <v/>
      </c>
    </row>
    <row r="3955" spans="1:2">
      <c r="A3955" t="s">
        <v>6634</v>
      </c>
      <c r="B3955" s="246" t="str">
        <f>IF('15. Pooled investment vehicles'!K296="","",'15. Pooled investment vehicles'!K296)</f>
        <v/>
      </c>
    </row>
    <row r="3956" spans="1:2">
      <c r="A3956" t="s">
        <v>6635</v>
      </c>
      <c r="B3956" s="246" t="str">
        <f>IF('15. Pooled investment vehicles'!A297="","",'15. Pooled investment vehicles'!A297)</f>
        <v/>
      </c>
    </row>
    <row r="3957" spans="1:2">
      <c r="A3957" t="s">
        <v>6636</v>
      </c>
      <c r="B3957" s="246" t="str">
        <f>IF('15. Pooled investment vehicles'!B297="","",'15. Pooled investment vehicles'!B297)</f>
        <v/>
      </c>
    </row>
    <row r="3958" spans="1:2">
      <c r="A3958" t="s">
        <v>6637</v>
      </c>
      <c r="B3958" s="246" t="str">
        <f>IF('15. Pooled investment vehicles'!C297="","",'15. Pooled investment vehicles'!C297)</f>
        <v/>
      </c>
    </row>
    <row r="3959" spans="1:2">
      <c r="A3959" t="s">
        <v>6638</v>
      </c>
      <c r="B3959" s="246" t="str">
        <f>IF('15. Pooled investment vehicles'!D297="","",'15. Pooled investment vehicles'!D297)</f>
        <v/>
      </c>
    </row>
    <row r="3960" spans="1:2">
      <c r="A3960" t="s">
        <v>6639</v>
      </c>
      <c r="B3960" s="246" t="str">
        <f>IF('15. Pooled investment vehicles'!E297="Please select","",'15. Pooled investment vehicles'!E297)</f>
        <v/>
      </c>
    </row>
    <row r="3961" spans="1:2">
      <c r="A3961" t="s">
        <v>6640</v>
      </c>
      <c r="B3961" s="246" t="str">
        <f>IF('15. Pooled investment vehicles'!F297="Please select","",'15. Pooled investment vehicles'!F297)</f>
        <v/>
      </c>
    </row>
    <row r="3962" spans="1:2">
      <c r="A3962" t="s">
        <v>6641</v>
      </c>
      <c r="B3962" s="246" t="str">
        <f>IF('15. Pooled investment vehicles'!G297="Please select country","",'15. Pooled investment vehicles'!G297)</f>
        <v/>
      </c>
    </row>
    <row r="3963" spans="1:2">
      <c r="A3963" t="s">
        <v>6642</v>
      </c>
      <c r="B3963" s="246" t="str">
        <f>IF('15. Pooled investment vehicles'!H297="","",'15. Pooled investment vehicles'!H297)</f>
        <v/>
      </c>
    </row>
    <row r="3964" spans="1:2">
      <c r="A3964" t="s">
        <v>6643</v>
      </c>
      <c r="B3964" s="246" t="str">
        <f>IF('15. Pooled investment vehicles'!I297="Please select","",'15. Pooled investment vehicles'!I297)</f>
        <v/>
      </c>
    </row>
    <row r="3965" spans="1:2">
      <c r="A3965" t="s">
        <v>6644</v>
      </c>
      <c r="B3965" s="246" t="str">
        <f>IF('15. Pooled investment vehicles'!J297="","",'15. Pooled investment vehicles'!J297)</f>
        <v/>
      </c>
    </row>
    <row r="3966" spans="1:2">
      <c r="A3966" t="s">
        <v>6645</v>
      </c>
      <c r="B3966" s="246" t="str">
        <f>IF('15. Pooled investment vehicles'!K297="","",'15. Pooled investment vehicles'!K297)</f>
        <v/>
      </c>
    </row>
    <row r="3967" spans="1:2">
      <c r="A3967" t="s">
        <v>6646</v>
      </c>
      <c r="B3967" s="246" t="str">
        <f>IF('15. Pooled investment vehicles'!A298="","",'15. Pooled investment vehicles'!A298)</f>
        <v/>
      </c>
    </row>
    <row r="3968" spans="1:2">
      <c r="A3968" t="s">
        <v>6647</v>
      </c>
      <c r="B3968" s="246" t="str">
        <f>IF('15. Pooled investment vehicles'!B298="","",'15. Pooled investment vehicles'!B298)</f>
        <v/>
      </c>
    </row>
    <row r="3969" spans="1:2">
      <c r="A3969" t="s">
        <v>6648</v>
      </c>
      <c r="B3969" s="246" t="str">
        <f>IF('15. Pooled investment vehicles'!C298="","",'15. Pooled investment vehicles'!C298)</f>
        <v/>
      </c>
    </row>
    <row r="3970" spans="1:2">
      <c r="A3970" t="s">
        <v>6649</v>
      </c>
      <c r="B3970" s="246" t="str">
        <f>IF('15. Pooled investment vehicles'!D298="","",'15. Pooled investment vehicles'!D298)</f>
        <v/>
      </c>
    </row>
    <row r="3971" spans="1:2">
      <c r="A3971" t="s">
        <v>6650</v>
      </c>
      <c r="B3971" s="246" t="str">
        <f>IF('15. Pooled investment vehicles'!E298="Please select","",'15. Pooled investment vehicles'!E298)</f>
        <v/>
      </c>
    </row>
    <row r="3972" spans="1:2">
      <c r="A3972" t="s">
        <v>6651</v>
      </c>
      <c r="B3972" s="246" t="str">
        <f>IF('15. Pooled investment vehicles'!F298="Please select","",'15. Pooled investment vehicles'!F298)</f>
        <v/>
      </c>
    </row>
    <row r="3973" spans="1:2">
      <c r="A3973" t="s">
        <v>6652</v>
      </c>
      <c r="B3973" s="246" t="str">
        <f>IF('15. Pooled investment vehicles'!G298="Please select country","",'15. Pooled investment vehicles'!G298)</f>
        <v/>
      </c>
    </row>
    <row r="3974" spans="1:2">
      <c r="A3974" t="s">
        <v>6653</v>
      </c>
      <c r="B3974" s="246" t="str">
        <f>IF('15. Pooled investment vehicles'!H298="","",'15. Pooled investment vehicles'!H298)</f>
        <v/>
      </c>
    </row>
    <row r="3975" spans="1:2">
      <c r="A3975" t="s">
        <v>6654</v>
      </c>
      <c r="B3975" s="246" t="str">
        <f>IF('15. Pooled investment vehicles'!I298="Please select","",'15. Pooled investment vehicles'!I298)</f>
        <v/>
      </c>
    </row>
    <row r="3976" spans="1:2">
      <c r="A3976" t="s">
        <v>6655</v>
      </c>
      <c r="B3976" s="246" t="str">
        <f>IF('15. Pooled investment vehicles'!J298="","",'15. Pooled investment vehicles'!J298)</f>
        <v/>
      </c>
    </row>
    <row r="3977" spans="1:2">
      <c r="A3977" t="s">
        <v>6656</v>
      </c>
      <c r="B3977" s="246" t="str">
        <f>IF('15. Pooled investment vehicles'!K298="","",'15. Pooled investment vehicles'!K298)</f>
        <v/>
      </c>
    </row>
    <row r="3978" spans="1:2">
      <c r="A3978" t="s">
        <v>6657</v>
      </c>
      <c r="B3978" s="246" t="str">
        <f>IF('15. Pooled investment vehicles'!A299="","",'15. Pooled investment vehicles'!A299)</f>
        <v/>
      </c>
    </row>
    <row r="3979" spans="1:2">
      <c r="A3979" t="s">
        <v>6658</v>
      </c>
      <c r="B3979" s="246" t="str">
        <f>IF('15. Pooled investment vehicles'!B299="","",'15. Pooled investment vehicles'!B299)</f>
        <v/>
      </c>
    </row>
    <row r="3980" spans="1:2">
      <c r="A3980" t="s">
        <v>6659</v>
      </c>
      <c r="B3980" s="246" t="str">
        <f>IF('15. Pooled investment vehicles'!C299="","",'15. Pooled investment vehicles'!C299)</f>
        <v/>
      </c>
    </row>
    <row r="3981" spans="1:2">
      <c r="A3981" t="s">
        <v>6660</v>
      </c>
      <c r="B3981" s="246" t="str">
        <f>IF('15. Pooled investment vehicles'!D299="","",'15. Pooled investment vehicles'!D299)</f>
        <v/>
      </c>
    </row>
    <row r="3982" spans="1:2">
      <c r="A3982" t="s">
        <v>6661</v>
      </c>
      <c r="B3982" s="246" t="str">
        <f>IF('15. Pooled investment vehicles'!E299="Please select","",'15. Pooled investment vehicles'!E299)</f>
        <v/>
      </c>
    </row>
    <row r="3983" spans="1:2">
      <c r="A3983" t="s">
        <v>6662</v>
      </c>
      <c r="B3983" s="246" t="str">
        <f>IF('15. Pooled investment vehicles'!F299="Please select","",'15. Pooled investment vehicles'!F299)</f>
        <v/>
      </c>
    </row>
    <row r="3984" spans="1:2">
      <c r="A3984" t="s">
        <v>6663</v>
      </c>
      <c r="B3984" s="246" t="str">
        <f>IF('15. Pooled investment vehicles'!G299="Please select country","",'15. Pooled investment vehicles'!G299)</f>
        <v/>
      </c>
    </row>
    <row r="3985" spans="1:2">
      <c r="A3985" t="s">
        <v>6664</v>
      </c>
      <c r="B3985" s="246" t="str">
        <f>IF('15. Pooled investment vehicles'!H299="","",'15. Pooled investment vehicles'!H299)</f>
        <v/>
      </c>
    </row>
    <row r="3986" spans="1:2">
      <c r="A3986" t="s">
        <v>6665</v>
      </c>
      <c r="B3986" s="246" t="str">
        <f>IF('15. Pooled investment vehicles'!I299="Please select","",'15. Pooled investment vehicles'!I299)</f>
        <v/>
      </c>
    </row>
    <row r="3987" spans="1:2">
      <c r="A3987" t="s">
        <v>6666</v>
      </c>
      <c r="B3987" s="246" t="str">
        <f>IF('15. Pooled investment vehicles'!J299="","",'15. Pooled investment vehicles'!J299)</f>
        <v/>
      </c>
    </row>
    <row r="3988" spans="1:2">
      <c r="A3988" t="s">
        <v>6667</v>
      </c>
      <c r="B3988" s="246" t="str">
        <f>IF('15. Pooled investment vehicles'!K299="","",'15. Pooled investment vehicles'!K299)</f>
        <v/>
      </c>
    </row>
    <row r="3989" spans="1:2">
      <c r="A3989" t="s">
        <v>6668</v>
      </c>
      <c r="B3989" s="246" t="str">
        <f>IF('15. Pooled investment vehicles'!A300="","",'15. Pooled investment vehicles'!A300)</f>
        <v/>
      </c>
    </row>
    <row r="3990" spans="1:2">
      <c r="A3990" t="s">
        <v>6669</v>
      </c>
      <c r="B3990" s="246" t="str">
        <f>IF('15. Pooled investment vehicles'!B300="","",'15. Pooled investment vehicles'!B300)</f>
        <v/>
      </c>
    </row>
    <row r="3991" spans="1:2">
      <c r="A3991" t="s">
        <v>6670</v>
      </c>
      <c r="B3991" s="246" t="str">
        <f>IF('15. Pooled investment vehicles'!C300="","",'15. Pooled investment vehicles'!C300)</f>
        <v/>
      </c>
    </row>
    <row r="3992" spans="1:2">
      <c r="A3992" t="s">
        <v>6671</v>
      </c>
      <c r="B3992" s="246" t="str">
        <f>IF('15. Pooled investment vehicles'!D300="","",'15. Pooled investment vehicles'!D300)</f>
        <v/>
      </c>
    </row>
    <row r="3993" spans="1:2">
      <c r="A3993" t="s">
        <v>6672</v>
      </c>
      <c r="B3993" s="246" t="str">
        <f>IF('15. Pooled investment vehicles'!E300="Please select","",'15. Pooled investment vehicles'!E300)</f>
        <v/>
      </c>
    </row>
    <row r="3994" spans="1:2">
      <c r="A3994" t="s">
        <v>6673</v>
      </c>
      <c r="B3994" s="246" t="str">
        <f>IF('15. Pooled investment vehicles'!F300="Please select","",'15. Pooled investment vehicles'!F300)</f>
        <v/>
      </c>
    </row>
    <row r="3995" spans="1:2">
      <c r="A3995" t="s">
        <v>6674</v>
      </c>
      <c r="B3995" s="246" t="str">
        <f>IF('15. Pooled investment vehicles'!G300="Please select country","",'15. Pooled investment vehicles'!G300)</f>
        <v/>
      </c>
    </row>
    <row r="3996" spans="1:2">
      <c r="A3996" t="s">
        <v>6675</v>
      </c>
      <c r="B3996" s="246" t="str">
        <f>IF('15. Pooled investment vehicles'!H300="","",'15. Pooled investment vehicles'!H300)</f>
        <v/>
      </c>
    </row>
    <row r="3997" spans="1:2">
      <c r="A3997" t="s">
        <v>6676</v>
      </c>
      <c r="B3997" s="246" t="str">
        <f>IF('15. Pooled investment vehicles'!I300="Please select","",'15. Pooled investment vehicles'!I300)</f>
        <v/>
      </c>
    </row>
    <row r="3998" spans="1:2">
      <c r="A3998" t="s">
        <v>6677</v>
      </c>
      <c r="B3998" s="246" t="str">
        <f>IF('15. Pooled investment vehicles'!J300="","",'15. Pooled investment vehicles'!J300)</f>
        <v/>
      </c>
    </row>
    <row r="3999" spans="1:2">
      <c r="A3999" t="s">
        <v>6678</v>
      </c>
      <c r="B3999" s="246" t="str">
        <f>IF('15. Pooled investment vehicles'!K300="","",'15. Pooled investment vehicles'!K300)</f>
        <v/>
      </c>
    </row>
    <row r="4000" spans="1:2">
      <c r="A4000" t="s">
        <v>6679</v>
      </c>
      <c r="B4000" s="246" t="str">
        <f>IF('15. Pooled investment vehicles'!A301="","",'15. Pooled investment vehicles'!A301)</f>
        <v/>
      </c>
    </row>
    <row r="4001" spans="1:2">
      <c r="A4001" t="s">
        <v>6680</v>
      </c>
      <c r="B4001" s="246" t="str">
        <f>IF('15. Pooled investment vehicles'!B301="","",'15. Pooled investment vehicles'!B301)</f>
        <v/>
      </c>
    </row>
    <row r="4002" spans="1:2">
      <c r="A4002" t="s">
        <v>6681</v>
      </c>
      <c r="B4002" s="246" t="str">
        <f>IF('15. Pooled investment vehicles'!C301="","",'15. Pooled investment vehicles'!C301)</f>
        <v/>
      </c>
    </row>
    <row r="4003" spans="1:2">
      <c r="A4003" t="s">
        <v>6682</v>
      </c>
      <c r="B4003" s="246" t="str">
        <f>IF('15. Pooled investment vehicles'!D301="","",'15. Pooled investment vehicles'!D301)</f>
        <v/>
      </c>
    </row>
    <row r="4004" spans="1:2">
      <c r="A4004" t="s">
        <v>6683</v>
      </c>
      <c r="B4004" s="246" t="str">
        <f>IF('15. Pooled investment vehicles'!E301="Please select","",'15. Pooled investment vehicles'!E301)</f>
        <v/>
      </c>
    </row>
    <row r="4005" spans="1:2">
      <c r="A4005" t="s">
        <v>6684</v>
      </c>
      <c r="B4005" s="246" t="str">
        <f>IF('15. Pooled investment vehicles'!F301="Please select","",'15. Pooled investment vehicles'!F301)</f>
        <v/>
      </c>
    </row>
    <row r="4006" spans="1:2">
      <c r="A4006" t="s">
        <v>6685</v>
      </c>
      <c r="B4006" s="246" t="str">
        <f>IF('15. Pooled investment vehicles'!G301="Please select country","",'15. Pooled investment vehicles'!G301)</f>
        <v/>
      </c>
    </row>
    <row r="4007" spans="1:2">
      <c r="A4007" t="s">
        <v>6686</v>
      </c>
      <c r="B4007" s="246" t="str">
        <f>IF('15. Pooled investment vehicles'!H301="","",'15. Pooled investment vehicles'!H301)</f>
        <v/>
      </c>
    </row>
    <row r="4008" spans="1:2">
      <c r="A4008" t="s">
        <v>6687</v>
      </c>
      <c r="B4008" s="246" t="str">
        <f>IF('15. Pooled investment vehicles'!I301="Please select","",'15. Pooled investment vehicles'!I301)</f>
        <v/>
      </c>
    </row>
    <row r="4009" spans="1:2">
      <c r="A4009" t="s">
        <v>6688</v>
      </c>
      <c r="B4009" s="246" t="str">
        <f>IF('15. Pooled investment vehicles'!J301="","",'15. Pooled investment vehicles'!J301)</f>
        <v/>
      </c>
    </row>
    <row r="4010" spans="1:2">
      <c r="A4010" t="s">
        <v>6689</v>
      </c>
      <c r="B4010" s="246" t="str">
        <f>IF('15. Pooled investment vehicles'!K301="","",'15. Pooled investment vehicles'!K301)</f>
        <v/>
      </c>
    </row>
    <row r="4011" spans="1:2">
      <c r="A4011" t="s">
        <v>6690</v>
      </c>
      <c r="B4011" s="246" t="str">
        <f>IF('15. Pooled investment vehicles'!A302="","",'15. Pooled investment vehicles'!A302)</f>
        <v/>
      </c>
    </row>
    <row r="4012" spans="1:2">
      <c r="A4012" t="s">
        <v>6691</v>
      </c>
      <c r="B4012" s="246" t="str">
        <f>IF('15. Pooled investment vehicles'!B302="","",'15. Pooled investment vehicles'!B302)</f>
        <v/>
      </c>
    </row>
    <row r="4013" spans="1:2">
      <c r="A4013" t="s">
        <v>6692</v>
      </c>
      <c r="B4013" s="246" t="str">
        <f>IF('15. Pooled investment vehicles'!C302="","",'15. Pooled investment vehicles'!C302)</f>
        <v/>
      </c>
    </row>
    <row r="4014" spans="1:2">
      <c r="A4014" t="s">
        <v>6693</v>
      </c>
      <c r="B4014" s="246" t="str">
        <f>IF('15. Pooled investment vehicles'!D302="","",'15. Pooled investment vehicles'!D302)</f>
        <v/>
      </c>
    </row>
    <row r="4015" spans="1:2">
      <c r="A4015" t="s">
        <v>6694</v>
      </c>
      <c r="B4015" s="246" t="str">
        <f>IF('15. Pooled investment vehicles'!E302="Please select","",'15. Pooled investment vehicles'!E302)</f>
        <v/>
      </c>
    </row>
    <row r="4016" spans="1:2">
      <c r="A4016" t="s">
        <v>6695</v>
      </c>
      <c r="B4016" s="246" t="str">
        <f>IF('15. Pooled investment vehicles'!F302="Please select","",'15. Pooled investment vehicles'!F302)</f>
        <v/>
      </c>
    </row>
    <row r="4017" spans="1:2">
      <c r="A4017" t="s">
        <v>6696</v>
      </c>
      <c r="B4017" s="246" t="str">
        <f>IF('15. Pooled investment vehicles'!G302="Please select country","",'15. Pooled investment vehicles'!G302)</f>
        <v/>
      </c>
    </row>
    <row r="4018" spans="1:2">
      <c r="A4018" t="s">
        <v>6697</v>
      </c>
      <c r="B4018" s="246" t="str">
        <f>IF('15. Pooled investment vehicles'!H302="","",'15. Pooled investment vehicles'!H302)</f>
        <v/>
      </c>
    </row>
    <row r="4019" spans="1:2">
      <c r="A4019" t="s">
        <v>6698</v>
      </c>
      <c r="B4019" s="246" t="str">
        <f>IF('15. Pooled investment vehicles'!I302="Please select","",'15. Pooled investment vehicles'!I302)</f>
        <v/>
      </c>
    </row>
    <row r="4020" spans="1:2">
      <c r="A4020" t="s">
        <v>6699</v>
      </c>
      <c r="B4020" s="246" t="str">
        <f>IF('15. Pooled investment vehicles'!J302="","",'15. Pooled investment vehicles'!J302)</f>
        <v/>
      </c>
    </row>
    <row r="4021" spans="1:2">
      <c r="A4021" t="s">
        <v>6700</v>
      </c>
      <c r="B4021" s="246" t="str">
        <f>IF('15. Pooled investment vehicles'!K302="","",'15. Pooled investment vehicles'!K302)</f>
        <v/>
      </c>
    </row>
    <row r="4022" spans="1:2">
      <c r="A4022" t="s">
        <v>6701</v>
      </c>
      <c r="B4022" s="246" t="str">
        <f>IF('15. Pooled investment vehicles'!A303="","",'15. Pooled investment vehicles'!A303)</f>
        <v/>
      </c>
    </row>
    <row r="4023" spans="1:2">
      <c r="A4023" t="s">
        <v>6702</v>
      </c>
      <c r="B4023" s="246" t="str">
        <f>IF('15. Pooled investment vehicles'!B303="","",'15. Pooled investment vehicles'!B303)</f>
        <v/>
      </c>
    </row>
    <row r="4024" spans="1:2">
      <c r="A4024" t="s">
        <v>6703</v>
      </c>
      <c r="B4024" s="246" t="str">
        <f>IF('15. Pooled investment vehicles'!C303="","",'15. Pooled investment vehicles'!C303)</f>
        <v/>
      </c>
    </row>
    <row r="4025" spans="1:2">
      <c r="A4025" t="s">
        <v>6704</v>
      </c>
      <c r="B4025" s="246" t="str">
        <f>IF('15. Pooled investment vehicles'!D303="","",'15. Pooled investment vehicles'!D303)</f>
        <v/>
      </c>
    </row>
    <row r="4026" spans="1:2">
      <c r="A4026" t="s">
        <v>6705</v>
      </c>
      <c r="B4026" s="246" t="str">
        <f>IF('15. Pooled investment vehicles'!E303="Please select","",'15. Pooled investment vehicles'!E303)</f>
        <v/>
      </c>
    </row>
    <row r="4027" spans="1:2">
      <c r="A4027" t="s">
        <v>6706</v>
      </c>
      <c r="B4027" s="246" t="str">
        <f>IF('15. Pooled investment vehicles'!F303="Please select","",'15. Pooled investment vehicles'!F303)</f>
        <v/>
      </c>
    </row>
    <row r="4028" spans="1:2">
      <c r="A4028" t="s">
        <v>6707</v>
      </c>
      <c r="B4028" s="246" t="str">
        <f>IF('15. Pooled investment vehicles'!G303="Please select country","",'15. Pooled investment vehicles'!G303)</f>
        <v/>
      </c>
    </row>
    <row r="4029" spans="1:2">
      <c r="A4029" t="s">
        <v>6708</v>
      </c>
      <c r="B4029" s="246" t="str">
        <f>IF('15. Pooled investment vehicles'!H303="","",'15. Pooled investment vehicles'!H303)</f>
        <v/>
      </c>
    </row>
    <row r="4030" spans="1:2">
      <c r="A4030" t="s">
        <v>6709</v>
      </c>
      <c r="B4030" s="246" t="str">
        <f>IF('15. Pooled investment vehicles'!I303="Please select","",'15. Pooled investment vehicles'!I303)</f>
        <v/>
      </c>
    </row>
    <row r="4031" spans="1:2">
      <c r="A4031" t="s">
        <v>6710</v>
      </c>
      <c r="B4031" s="246" t="str">
        <f>IF('15. Pooled investment vehicles'!J303="","",'15. Pooled investment vehicles'!J303)</f>
        <v/>
      </c>
    </row>
    <row r="4032" spans="1:2">
      <c r="A4032" t="s">
        <v>6711</v>
      </c>
      <c r="B4032" s="246" t="str">
        <f>IF('15. Pooled investment vehicles'!K303="","",'15. Pooled investment vehicles'!K303)</f>
        <v/>
      </c>
    </row>
    <row r="4033" spans="1:2">
      <c r="A4033" t="s">
        <v>6712</v>
      </c>
      <c r="B4033" s="246" t="str">
        <f>IF('15. Pooled investment vehicles'!A304="","",'15. Pooled investment vehicles'!A304)</f>
        <v/>
      </c>
    </row>
    <row r="4034" spans="1:2">
      <c r="A4034" t="s">
        <v>6713</v>
      </c>
      <c r="B4034" s="246" t="str">
        <f>IF('15. Pooled investment vehicles'!B304="","",'15. Pooled investment vehicles'!B304)</f>
        <v/>
      </c>
    </row>
    <row r="4035" spans="1:2">
      <c r="A4035" t="s">
        <v>6714</v>
      </c>
      <c r="B4035" s="246" t="str">
        <f>IF('15. Pooled investment vehicles'!C304="","",'15. Pooled investment vehicles'!C304)</f>
        <v/>
      </c>
    </row>
    <row r="4036" spans="1:2">
      <c r="A4036" t="s">
        <v>6715</v>
      </c>
      <c r="B4036" s="246" t="str">
        <f>IF('15. Pooled investment vehicles'!D304="","",'15. Pooled investment vehicles'!D304)</f>
        <v/>
      </c>
    </row>
    <row r="4037" spans="1:2">
      <c r="A4037" t="s">
        <v>6716</v>
      </c>
      <c r="B4037" s="246" t="str">
        <f>IF('15. Pooled investment vehicles'!E304="Please select","",'15. Pooled investment vehicles'!E304)</f>
        <v/>
      </c>
    </row>
    <row r="4038" spans="1:2">
      <c r="A4038" t="s">
        <v>6717</v>
      </c>
      <c r="B4038" s="246" t="str">
        <f>IF('15. Pooled investment vehicles'!F304="Please select","",'15. Pooled investment vehicles'!F304)</f>
        <v/>
      </c>
    </row>
    <row r="4039" spans="1:2">
      <c r="A4039" t="s">
        <v>6718</v>
      </c>
      <c r="B4039" s="246" t="str">
        <f>IF('15. Pooled investment vehicles'!G304="Please select country","",'15. Pooled investment vehicles'!G304)</f>
        <v/>
      </c>
    </row>
    <row r="4040" spans="1:2">
      <c r="A4040" t="s">
        <v>6719</v>
      </c>
      <c r="B4040" s="246" t="str">
        <f>IF('15. Pooled investment vehicles'!H304="","",'15. Pooled investment vehicles'!H304)</f>
        <v/>
      </c>
    </row>
    <row r="4041" spans="1:2">
      <c r="A4041" t="s">
        <v>6720</v>
      </c>
      <c r="B4041" s="246" t="str">
        <f>IF('15. Pooled investment vehicles'!I304="Please select","",'15. Pooled investment vehicles'!I304)</f>
        <v/>
      </c>
    </row>
    <row r="4042" spans="1:2">
      <c r="A4042" t="s">
        <v>6721</v>
      </c>
      <c r="B4042" s="246" t="str">
        <f>IF('15. Pooled investment vehicles'!J304="","",'15. Pooled investment vehicles'!J304)</f>
        <v/>
      </c>
    </row>
    <row r="4043" spans="1:2">
      <c r="A4043" t="s">
        <v>6722</v>
      </c>
      <c r="B4043" s="246" t="str">
        <f>IF('15. Pooled investment vehicles'!K304="","",'15. Pooled investment vehicles'!K304)</f>
        <v/>
      </c>
    </row>
    <row r="4044" spans="1:2">
      <c r="A4044" t="s">
        <v>6723</v>
      </c>
      <c r="B4044" s="246" t="str">
        <f>IF('15. Pooled investment vehicles'!A305="","",'15. Pooled investment vehicles'!A305)</f>
        <v/>
      </c>
    </row>
    <row r="4045" spans="1:2">
      <c r="A4045" t="s">
        <v>6724</v>
      </c>
      <c r="B4045" s="246" t="str">
        <f>IF('15. Pooled investment vehicles'!B305="","",'15. Pooled investment vehicles'!B305)</f>
        <v/>
      </c>
    </row>
    <row r="4046" spans="1:2">
      <c r="A4046" t="s">
        <v>6725</v>
      </c>
      <c r="B4046" s="246" t="str">
        <f>IF('15. Pooled investment vehicles'!C305="","",'15. Pooled investment vehicles'!C305)</f>
        <v/>
      </c>
    </row>
    <row r="4047" spans="1:2">
      <c r="A4047" t="s">
        <v>6726</v>
      </c>
      <c r="B4047" s="246" t="str">
        <f>IF('15. Pooled investment vehicles'!D305="","",'15. Pooled investment vehicles'!D305)</f>
        <v/>
      </c>
    </row>
    <row r="4048" spans="1:2">
      <c r="A4048" t="s">
        <v>6727</v>
      </c>
      <c r="B4048" s="246" t="str">
        <f>IF('15. Pooled investment vehicles'!E305="Please select","",'15. Pooled investment vehicles'!E305)</f>
        <v/>
      </c>
    </row>
    <row r="4049" spans="1:2">
      <c r="A4049" t="s">
        <v>6728</v>
      </c>
      <c r="B4049" s="246" t="str">
        <f>IF('15. Pooled investment vehicles'!F305="Please select","",'15. Pooled investment vehicles'!F305)</f>
        <v/>
      </c>
    </row>
    <row r="4050" spans="1:2">
      <c r="A4050" t="s">
        <v>6729</v>
      </c>
      <c r="B4050" s="246" t="str">
        <f>IF('15. Pooled investment vehicles'!G305="Please select country","",'15. Pooled investment vehicles'!G305)</f>
        <v/>
      </c>
    </row>
    <row r="4051" spans="1:2">
      <c r="A4051" t="s">
        <v>6730</v>
      </c>
      <c r="B4051" s="246" t="str">
        <f>IF('15. Pooled investment vehicles'!H305="","",'15. Pooled investment vehicles'!H305)</f>
        <v/>
      </c>
    </row>
    <row r="4052" spans="1:2">
      <c r="A4052" t="s">
        <v>6731</v>
      </c>
      <c r="B4052" s="246" t="str">
        <f>IF('15. Pooled investment vehicles'!I305="Please select","",'15. Pooled investment vehicles'!I305)</f>
        <v/>
      </c>
    </row>
    <row r="4053" spans="1:2">
      <c r="A4053" t="s">
        <v>6732</v>
      </c>
      <c r="B4053" s="246" t="str">
        <f>IF('15. Pooled investment vehicles'!J305="","",'15. Pooled investment vehicles'!J305)</f>
        <v/>
      </c>
    </row>
    <row r="4054" spans="1:2">
      <c r="A4054" t="s">
        <v>6733</v>
      </c>
      <c r="B4054" s="246" t="str">
        <f>IF('15. Pooled investment vehicles'!K305="","",'15. Pooled investment vehicles'!K305)</f>
        <v/>
      </c>
    </row>
    <row r="4055" spans="1:2">
      <c r="A4055" t="s">
        <v>6734</v>
      </c>
      <c r="B4055" s="246" t="str">
        <f>IF('15. Pooled investment vehicles'!A306="","",'15. Pooled investment vehicles'!A306)</f>
        <v/>
      </c>
    </row>
    <row r="4056" spans="1:2">
      <c r="A4056" t="s">
        <v>6735</v>
      </c>
      <c r="B4056" s="246" t="str">
        <f>IF('15. Pooled investment vehicles'!B306="","",'15. Pooled investment vehicles'!B306)</f>
        <v/>
      </c>
    </row>
    <row r="4057" spans="1:2">
      <c r="A4057" t="s">
        <v>6736</v>
      </c>
      <c r="B4057" s="246" t="str">
        <f>IF('15. Pooled investment vehicles'!C306="","",'15. Pooled investment vehicles'!C306)</f>
        <v/>
      </c>
    </row>
    <row r="4058" spans="1:2">
      <c r="A4058" t="s">
        <v>6737</v>
      </c>
      <c r="B4058" s="246" t="str">
        <f>IF('15. Pooled investment vehicles'!D306="","",'15. Pooled investment vehicles'!D306)</f>
        <v/>
      </c>
    </row>
    <row r="4059" spans="1:2">
      <c r="A4059" t="s">
        <v>6738</v>
      </c>
      <c r="B4059" s="246" t="str">
        <f>IF('15. Pooled investment vehicles'!E306="Please select","",'15. Pooled investment vehicles'!E306)</f>
        <v/>
      </c>
    </row>
    <row r="4060" spans="1:2">
      <c r="A4060" t="s">
        <v>6739</v>
      </c>
      <c r="B4060" s="246" t="str">
        <f>IF('15. Pooled investment vehicles'!F306="Please select","",'15. Pooled investment vehicles'!F306)</f>
        <v/>
      </c>
    </row>
    <row r="4061" spans="1:2">
      <c r="A4061" t="s">
        <v>6740</v>
      </c>
      <c r="B4061" s="246" t="str">
        <f>IF('15. Pooled investment vehicles'!G306="Please select country","",'15. Pooled investment vehicles'!G306)</f>
        <v/>
      </c>
    </row>
    <row r="4062" spans="1:2">
      <c r="A4062" t="s">
        <v>6741</v>
      </c>
      <c r="B4062" s="246" t="str">
        <f>IF('15. Pooled investment vehicles'!H306="","",'15. Pooled investment vehicles'!H306)</f>
        <v/>
      </c>
    </row>
    <row r="4063" spans="1:2">
      <c r="A4063" t="s">
        <v>6742</v>
      </c>
      <c r="B4063" s="246" t="str">
        <f>IF('15. Pooled investment vehicles'!I306="Please select","",'15. Pooled investment vehicles'!I306)</f>
        <v/>
      </c>
    </row>
    <row r="4064" spans="1:2">
      <c r="A4064" t="s">
        <v>6743</v>
      </c>
      <c r="B4064" s="246" t="str">
        <f>IF('15. Pooled investment vehicles'!J306="","",'15. Pooled investment vehicles'!J306)</f>
        <v/>
      </c>
    </row>
    <row r="4065" spans="1:2">
      <c r="A4065" t="s">
        <v>6744</v>
      </c>
      <c r="B4065" s="246" t="str">
        <f>IF('15. Pooled investment vehicles'!K306="","",'15. Pooled investment vehicles'!K306)</f>
        <v/>
      </c>
    </row>
    <row r="4066" spans="1:2">
      <c r="A4066" t="s">
        <v>6745</v>
      </c>
      <c r="B4066" s="246" t="str">
        <f>IF('15. Pooled investment vehicles'!A307="","",'15. Pooled investment vehicles'!A307)</f>
        <v/>
      </c>
    </row>
    <row r="4067" spans="1:2">
      <c r="A4067" t="s">
        <v>6746</v>
      </c>
      <c r="B4067" s="246" t="str">
        <f>IF('15. Pooled investment vehicles'!B307="","",'15. Pooled investment vehicles'!B307)</f>
        <v/>
      </c>
    </row>
    <row r="4068" spans="1:2">
      <c r="A4068" t="s">
        <v>6747</v>
      </c>
      <c r="B4068" s="246" t="str">
        <f>IF('15. Pooled investment vehicles'!C307="","",'15. Pooled investment vehicles'!C307)</f>
        <v/>
      </c>
    </row>
    <row r="4069" spans="1:2">
      <c r="A4069" t="s">
        <v>6748</v>
      </c>
      <c r="B4069" s="246" t="str">
        <f>IF('15. Pooled investment vehicles'!D307="","",'15. Pooled investment vehicles'!D307)</f>
        <v/>
      </c>
    </row>
    <row r="4070" spans="1:2">
      <c r="A4070" t="s">
        <v>6749</v>
      </c>
      <c r="B4070" s="246" t="str">
        <f>IF('15. Pooled investment vehicles'!E307="Please select","",'15. Pooled investment vehicles'!E307)</f>
        <v/>
      </c>
    </row>
    <row r="4071" spans="1:2">
      <c r="A4071" t="s">
        <v>6750</v>
      </c>
      <c r="B4071" s="246" t="str">
        <f>IF('15. Pooled investment vehicles'!F307="Please select","",'15. Pooled investment vehicles'!F307)</f>
        <v/>
      </c>
    </row>
    <row r="4072" spans="1:2">
      <c r="A4072" t="s">
        <v>6751</v>
      </c>
      <c r="B4072" s="246" t="str">
        <f>IF('15. Pooled investment vehicles'!G307="Please select country","",'15. Pooled investment vehicles'!G307)</f>
        <v/>
      </c>
    </row>
    <row r="4073" spans="1:2">
      <c r="A4073" t="s">
        <v>6752</v>
      </c>
      <c r="B4073" s="246" t="str">
        <f>IF('15. Pooled investment vehicles'!H307="","",'15. Pooled investment vehicles'!H307)</f>
        <v/>
      </c>
    </row>
    <row r="4074" spans="1:2">
      <c r="A4074" t="s">
        <v>6753</v>
      </c>
      <c r="B4074" s="246" t="str">
        <f>IF('15. Pooled investment vehicles'!I307="Please select","",'15. Pooled investment vehicles'!I307)</f>
        <v/>
      </c>
    </row>
    <row r="4075" spans="1:2">
      <c r="A4075" t="s">
        <v>6754</v>
      </c>
      <c r="B4075" s="246" t="str">
        <f>IF('15. Pooled investment vehicles'!J307="","",'15. Pooled investment vehicles'!J307)</f>
        <v/>
      </c>
    </row>
    <row r="4076" spans="1:2">
      <c r="A4076" t="s">
        <v>6755</v>
      </c>
      <c r="B4076" s="246" t="str">
        <f>IF('15. Pooled investment vehicles'!K307="","",'15. Pooled investment vehicles'!K307)</f>
        <v/>
      </c>
    </row>
    <row r="4077" spans="1:2">
      <c r="A4077" t="s">
        <v>6756</v>
      </c>
      <c r="B4077" s="246" t="str">
        <f>IF('15. Pooled investment vehicles'!A308="","",'15. Pooled investment vehicles'!A308)</f>
        <v/>
      </c>
    </row>
    <row r="4078" spans="1:2">
      <c r="A4078" t="s">
        <v>6757</v>
      </c>
      <c r="B4078" s="246" t="str">
        <f>IF('15. Pooled investment vehicles'!B308="","",'15. Pooled investment vehicles'!B308)</f>
        <v/>
      </c>
    </row>
    <row r="4079" spans="1:2">
      <c r="A4079" t="s">
        <v>6758</v>
      </c>
      <c r="B4079" s="246" t="str">
        <f>IF('15. Pooled investment vehicles'!C308="","",'15. Pooled investment vehicles'!C308)</f>
        <v/>
      </c>
    </row>
    <row r="4080" spans="1:2">
      <c r="A4080" t="s">
        <v>6759</v>
      </c>
      <c r="B4080" s="246" t="str">
        <f>IF('15. Pooled investment vehicles'!D308="","",'15. Pooled investment vehicles'!D308)</f>
        <v/>
      </c>
    </row>
    <row r="4081" spans="1:2">
      <c r="A4081" t="s">
        <v>6760</v>
      </c>
      <c r="B4081" s="246" t="str">
        <f>IF('15. Pooled investment vehicles'!E308="Please select","",'15. Pooled investment vehicles'!E308)</f>
        <v/>
      </c>
    </row>
    <row r="4082" spans="1:2">
      <c r="A4082" t="s">
        <v>6761</v>
      </c>
      <c r="B4082" s="246" t="str">
        <f>IF('15. Pooled investment vehicles'!F308="Please select","",'15. Pooled investment vehicles'!F308)</f>
        <v/>
      </c>
    </row>
    <row r="4083" spans="1:2">
      <c r="A4083" t="s">
        <v>6762</v>
      </c>
      <c r="B4083" s="246" t="str">
        <f>IF('15. Pooled investment vehicles'!G308="Please select country","",'15. Pooled investment vehicles'!G308)</f>
        <v/>
      </c>
    </row>
    <row r="4084" spans="1:2">
      <c r="A4084" t="s">
        <v>6763</v>
      </c>
      <c r="B4084" s="246" t="str">
        <f>IF('15. Pooled investment vehicles'!H308="","",'15. Pooled investment vehicles'!H308)</f>
        <v/>
      </c>
    </row>
    <row r="4085" spans="1:2">
      <c r="A4085" t="s">
        <v>6764</v>
      </c>
      <c r="B4085" s="246" t="str">
        <f>IF('15. Pooled investment vehicles'!I308="Please select","",'15. Pooled investment vehicles'!I308)</f>
        <v/>
      </c>
    </row>
    <row r="4086" spans="1:2">
      <c r="A4086" t="s">
        <v>6765</v>
      </c>
      <c r="B4086" s="246" t="str">
        <f>IF('15. Pooled investment vehicles'!J308="","",'15. Pooled investment vehicles'!J308)</f>
        <v/>
      </c>
    </row>
    <row r="4087" spans="1:2">
      <c r="A4087" t="s">
        <v>6766</v>
      </c>
      <c r="B4087" s="246" t="str">
        <f>IF('15. Pooled investment vehicles'!K308="","",'15. Pooled investment vehicles'!K308)</f>
        <v/>
      </c>
    </row>
    <row r="4088" spans="1:2">
      <c r="A4088" t="s">
        <v>6767</v>
      </c>
      <c r="B4088" s="246" t="str">
        <f>IF('15. Pooled investment vehicles'!A309="","",'15. Pooled investment vehicles'!A309)</f>
        <v/>
      </c>
    </row>
    <row r="4089" spans="1:2">
      <c r="A4089" t="s">
        <v>6768</v>
      </c>
      <c r="B4089" s="246" t="str">
        <f>IF('15. Pooled investment vehicles'!B309="","",'15. Pooled investment vehicles'!B309)</f>
        <v/>
      </c>
    </row>
    <row r="4090" spans="1:2">
      <c r="A4090" t="s">
        <v>6769</v>
      </c>
      <c r="B4090" s="246" t="str">
        <f>IF('15. Pooled investment vehicles'!C309="","",'15. Pooled investment vehicles'!C309)</f>
        <v/>
      </c>
    </row>
    <row r="4091" spans="1:2">
      <c r="A4091" t="s">
        <v>6770</v>
      </c>
      <c r="B4091" s="246" t="str">
        <f>IF('15. Pooled investment vehicles'!D309="","",'15. Pooled investment vehicles'!D309)</f>
        <v/>
      </c>
    </row>
    <row r="4092" spans="1:2">
      <c r="A4092" t="s">
        <v>6771</v>
      </c>
      <c r="B4092" s="246" t="str">
        <f>IF('15. Pooled investment vehicles'!E309="Please select","",'15. Pooled investment vehicles'!E309)</f>
        <v/>
      </c>
    </row>
    <row r="4093" spans="1:2">
      <c r="A4093" t="s">
        <v>6772</v>
      </c>
      <c r="B4093" s="246" t="str">
        <f>IF('15. Pooled investment vehicles'!F309="Please select","",'15. Pooled investment vehicles'!F309)</f>
        <v/>
      </c>
    </row>
    <row r="4094" spans="1:2">
      <c r="A4094" t="s">
        <v>6773</v>
      </c>
      <c r="B4094" s="246" t="str">
        <f>IF('15. Pooled investment vehicles'!G309="Please select country","",'15. Pooled investment vehicles'!G309)</f>
        <v/>
      </c>
    </row>
    <row r="4095" spans="1:2">
      <c r="A4095" t="s">
        <v>6774</v>
      </c>
      <c r="B4095" s="246" t="str">
        <f>IF('15. Pooled investment vehicles'!H309="","",'15. Pooled investment vehicles'!H309)</f>
        <v/>
      </c>
    </row>
    <row r="4096" spans="1:2">
      <c r="A4096" t="s">
        <v>6775</v>
      </c>
      <c r="B4096" s="246" t="str">
        <f>IF('15. Pooled investment vehicles'!I309="Please select","",'15. Pooled investment vehicles'!I309)</f>
        <v/>
      </c>
    </row>
    <row r="4097" spans="1:2">
      <c r="A4097" t="s">
        <v>6776</v>
      </c>
      <c r="B4097" s="246" t="str">
        <f>IF('15. Pooled investment vehicles'!J309="","",'15. Pooled investment vehicles'!J309)</f>
        <v/>
      </c>
    </row>
    <row r="4098" spans="1:2">
      <c r="A4098" t="s">
        <v>6777</v>
      </c>
      <c r="B4098" s="246" t="str">
        <f>IF('15. Pooled investment vehicles'!K309="","",'15. Pooled investment vehicles'!K309)</f>
        <v/>
      </c>
    </row>
    <row r="4099" spans="1:2">
      <c r="A4099" t="s">
        <v>6778</v>
      </c>
      <c r="B4099" s="246" t="str">
        <f>IF('15. Pooled investment vehicles'!A310="","",'15. Pooled investment vehicles'!A310)</f>
        <v/>
      </c>
    </row>
    <row r="4100" spans="1:2">
      <c r="A4100" t="s">
        <v>6779</v>
      </c>
      <c r="B4100" s="246" t="str">
        <f>IF('15. Pooled investment vehicles'!B310="","",'15. Pooled investment vehicles'!B310)</f>
        <v/>
      </c>
    </row>
    <row r="4101" spans="1:2">
      <c r="A4101" t="s">
        <v>6780</v>
      </c>
      <c r="B4101" s="246" t="str">
        <f>IF('15. Pooled investment vehicles'!C310="","",'15. Pooled investment vehicles'!C310)</f>
        <v/>
      </c>
    </row>
    <row r="4102" spans="1:2">
      <c r="A4102" t="s">
        <v>6781</v>
      </c>
      <c r="B4102" s="246" t="str">
        <f>IF('15. Pooled investment vehicles'!D310="","",'15. Pooled investment vehicles'!D310)</f>
        <v/>
      </c>
    </row>
    <row r="4103" spans="1:2">
      <c r="A4103" t="s">
        <v>6782</v>
      </c>
      <c r="B4103" s="246" t="str">
        <f>IF('15. Pooled investment vehicles'!E310="Please select","",'15. Pooled investment vehicles'!E310)</f>
        <v/>
      </c>
    </row>
    <row r="4104" spans="1:2">
      <c r="A4104" t="s">
        <v>6783</v>
      </c>
      <c r="B4104" s="246" t="str">
        <f>IF('15. Pooled investment vehicles'!F310="Please select","",'15. Pooled investment vehicles'!F310)</f>
        <v/>
      </c>
    </row>
    <row r="4105" spans="1:2">
      <c r="A4105" t="s">
        <v>6784</v>
      </c>
      <c r="B4105" s="246" t="str">
        <f>IF('15. Pooled investment vehicles'!G310="Please select country","",'15. Pooled investment vehicles'!G310)</f>
        <v/>
      </c>
    </row>
    <row r="4106" spans="1:2">
      <c r="A4106" t="s">
        <v>6785</v>
      </c>
      <c r="B4106" s="246" t="str">
        <f>IF('15. Pooled investment vehicles'!H310="","",'15. Pooled investment vehicles'!H310)</f>
        <v/>
      </c>
    </row>
    <row r="4107" spans="1:2">
      <c r="A4107" t="s">
        <v>6786</v>
      </c>
      <c r="B4107" s="246" t="str">
        <f>IF('15. Pooled investment vehicles'!I310="Please select","",'15. Pooled investment vehicles'!I310)</f>
        <v/>
      </c>
    </row>
    <row r="4108" spans="1:2">
      <c r="A4108" t="s">
        <v>6787</v>
      </c>
      <c r="B4108" s="246" t="str">
        <f>IF('15. Pooled investment vehicles'!J310="","",'15. Pooled investment vehicles'!J310)</f>
        <v/>
      </c>
    </row>
    <row r="4109" spans="1:2">
      <c r="A4109" t="s">
        <v>6788</v>
      </c>
      <c r="B4109" s="246" t="str">
        <f>IF('15. Pooled investment vehicles'!K310="","",'15. Pooled investment vehicles'!K310)</f>
        <v/>
      </c>
    </row>
    <row r="4110" spans="1:2">
      <c r="A4110" t="s">
        <v>6789</v>
      </c>
      <c r="B4110" s="246" t="str">
        <f>IF('15. Pooled investment vehicles'!A311="","",'15. Pooled investment vehicles'!A311)</f>
        <v/>
      </c>
    </row>
    <row r="4111" spans="1:2">
      <c r="A4111" t="s">
        <v>6790</v>
      </c>
      <c r="B4111" s="246" t="str">
        <f>IF('15. Pooled investment vehicles'!B311="","",'15. Pooled investment vehicles'!B311)</f>
        <v/>
      </c>
    </row>
    <row r="4112" spans="1:2">
      <c r="A4112" t="s">
        <v>6791</v>
      </c>
      <c r="B4112" s="246" t="str">
        <f>IF('15. Pooled investment vehicles'!C311="","",'15. Pooled investment vehicles'!C311)</f>
        <v/>
      </c>
    </row>
    <row r="4113" spans="1:2">
      <c r="A4113" t="s">
        <v>6792</v>
      </c>
      <c r="B4113" s="246" t="str">
        <f>IF('15. Pooled investment vehicles'!D311="","",'15. Pooled investment vehicles'!D311)</f>
        <v/>
      </c>
    </row>
    <row r="4114" spans="1:2">
      <c r="A4114" t="s">
        <v>6793</v>
      </c>
      <c r="B4114" s="246" t="str">
        <f>IF('15. Pooled investment vehicles'!E311="Please select","",'15. Pooled investment vehicles'!E311)</f>
        <v/>
      </c>
    </row>
    <row r="4115" spans="1:2">
      <c r="A4115" t="s">
        <v>6794</v>
      </c>
      <c r="B4115" s="246" t="str">
        <f>IF('15. Pooled investment vehicles'!F311="Please select","",'15. Pooled investment vehicles'!F311)</f>
        <v/>
      </c>
    </row>
    <row r="4116" spans="1:2">
      <c r="A4116" t="s">
        <v>6795</v>
      </c>
      <c r="B4116" s="246" t="str">
        <f>IF('15. Pooled investment vehicles'!G311="Please select country","",'15. Pooled investment vehicles'!G311)</f>
        <v/>
      </c>
    </row>
    <row r="4117" spans="1:2">
      <c r="A4117" t="s">
        <v>6796</v>
      </c>
      <c r="B4117" s="246" t="str">
        <f>IF('15. Pooled investment vehicles'!H311="","",'15. Pooled investment vehicles'!H311)</f>
        <v/>
      </c>
    </row>
    <row r="4118" spans="1:2">
      <c r="A4118" t="s">
        <v>6797</v>
      </c>
      <c r="B4118" s="246" t="str">
        <f>IF('15. Pooled investment vehicles'!I311="Please select","",'15. Pooled investment vehicles'!I311)</f>
        <v/>
      </c>
    </row>
    <row r="4119" spans="1:2">
      <c r="A4119" t="s">
        <v>6798</v>
      </c>
      <c r="B4119" s="246" t="str">
        <f>IF('15. Pooled investment vehicles'!J311="","",'15. Pooled investment vehicles'!J311)</f>
        <v/>
      </c>
    </row>
    <row r="4120" spans="1:2">
      <c r="A4120" t="s">
        <v>6799</v>
      </c>
      <c r="B4120" s="246" t="str">
        <f>IF('15. Pooled investment vehicles'!K311="","",'15. Pooled investment vehicles'!K311)</f>
        <v/>
      </c>
    </row>
    <row r="4121" spans="1:2">
      <c r="A4121" t="s">
        <v>6800</v>
      </c>
      <c r="B4121" s="246" t="str">
        <f>IF('15. Pooled investment vehicles'!A312="","",'15. Pooled investment vehicles'!A312)</f>
        <v/>
      </c>
    </row>
    <row r="4122" spans="1:2">
      <c r="A4122" t="s">
        <v>6801</v>
      </c>
      <c r="B4122" s="246" t="str">
        <f>IF('15. Pooled investment vehicles'!B312="","",'15. Pooled investment vehicles'!B312)</f>
        <v/>
      </c>
    </row>
    <row r="4123" spans="1:2">
      <c r="A4123" t="s">
        <v>6802</v>
      </c>
      <c r="B4123" s="246" t="str">
        <f>IF('15. Pooled investment vehicles'!C312="","",'15. Pooled investment vehicles'!C312)</f>
        <v/>
      </c>
    </row>
    <row r="4124" spans="1:2">
      <c r="A4124" t="s">
        <v>6803</v>
      </c>
      <c r="B4124" s="246" t="str">
        <f>IF('15. Pooled investment vehicles'!D312="","",'15. Pooled investment vehicles'!D312)</f>
        <v/>
      </c>
    </row>
    <row r="4125" spans="1:2">
      <c r="A4125" t="s">
        <v>6804</v>
      </c>
      <c r="B4125" s="246" t="str">
        <f>IF('15. Pooled investment vehicles'!E312="Please select","",'15. Pooled investment vehicles'!E312)</f>
        <v/>
      </c>
    </row>
    <row r="4126" spans="1:2">
      <c r="A4126" t="s">
        <v>6805</v>
      </c>
      <c r="B4126" s="246" t="str">
        <f>IF('15. Pooled investment vehicles'!F312="Please select","",'15. Pooled investment vehicles'!F312)</f>
        <v/>
      </c>
    </row>
    <row r="4127" spans="1:2">
      <c r="A4127" t="s">
        <v>6806</v>
      </c>
      <c r="B4127" s="246" t="str">
        <f>IF('15. Pooled investment vehicles'!G312="Please select country","",'15. Pooled investment vehicles'!G312)</f>
        <v/>
      </c>
    </row>
    <row r="4128" spans="1:2">
      <c r="A4128" t="s">
        <v>6807</v>
      </c>
      <c r="B4128" s="246" t="str">
        <f>IF('15. Pooled investment vehicles'!H312="","",'15. Pooled investment vehicles'!H312)</f>
        <v/>
      </c>
    </row>
    <row r="4129" spans="1:2">
      <c r="A4129" t="s">
        <v>6808</v>
      </c>
      <c r="B4129" s="246" t="str">
        <f>IF('15. Pooled investment vehicles'!I312="Please select","",'15. Pooled investment vehicles'!I312)</f>
        <v/>
      </c>
    </row>
    <row r="4130" spans="1:2">
      <c r="A4130" t="s">
        <v>6809</v>
      </c>
      <c r="B4130" s="246" t="str">
        <f>IF('15. Pooled investment vehicles'!J312="","",'15. Pooled investment vehicles'!J312)</f>
        <v/>
      </c>
    </row>
    <row r="4131" spans="1:2">
      <c r="A4131" t="s">
        <v>6810</v>
      </c>
      <c r="B4131" s="246" t="str">
        <f>IF('15. Pooled investment vehicles'!K312="","",'15. Pooled investment vehicles'!K312)</f>
        <v/>
      </c>
    </row>
    <row r="4132" spans="1:2">
      <c r="A4132" t="s">
        <v>6811</v>
      </c>
      <c r="B4132" s="246" t="str">
        <f>IF('15. Pooled investment vehicles'!A313="","",'15. Pooled investment vehicles'!A313)</f>
        <v/>
      </c>
    </row>
    <row r="4133" spans="1:2">
      <c r="A4133" t="s">
        <v>6812</v>
      </c>
      <c r="B4133" s="246" t="str">
        <f>IF('15. Pooled investment vehicles'!B313="","",'15. Pooled investment vehicles'!B313)</f>
        <v/>
      </c>
    </row>
    <row r="4134" spans="1:2">
      <c r="A4134" t="s">
        <v>6813</v>
      </c>
      <c r="B4134" s="246" t="str">
        <f>IF('15. Pooled investment vehicles'!C313="","",'15. Pooled investment vehicles'!C313)</f>
        <v/>
      </c>
    </row>
    <row r="4135" spans="1:2">
      <c r="A4135" t="s">
        <v>6814</v>
      </c>
      <c r="B4135" s="246" t="str">
        <f>IF('15. Pooled investment vehicles'!D313="","",'15. Pooled investment vehicles'!D313)</f>
        <v/>
      </c>
    </row>
    <row r="4136" spans="1:2">
      <c r="A4136" t="s">
        <v>6815</v>
      </c>
      <c r="B4136" s="246" t="str">
        <f>IF('15. Pooled investment vehicles'!E313="Please select","",'15. Pooled investment vehicles'!E313)</f>
        <v/>
      </c>
    </row>
    <row r="4137" spans="1:2">
      <c r="A4137" t="s">
        <v>6816</v>
      </c>
      <c r="B4137" s="246" t="str">
        <f>IF('15. Pooled investment vehicles'!F313="Please select","",'15. Pooled investment vehicles'!F313)</f>
        <v/>
      </c>
    </row>
    <row r="4138" spans="1:2">
      <c r="A4138" t="s">
        <v>6817</v>
      </c>
      <c r="B4138" s="246" t="str">
        <f>IF('15. Pooled investment vehicles'!G313="Please select country","",'15. Pooled investment vehicles'!G313)</f>
        <v/>
      </c>
    </row>
    <row r="4139" spans="1:2">
      <c r="A4139" t="s">
        <v>6818</v>
      </c>
      <c r="B4139" s="246" t="str">
        <f>IF('15. Pooled investment vehicles'!H313="","",'15. Pooled investment vehicles'!H313)</f>
        <v/>
      </c>
    </row>
    <row r="4140" spans="1:2">
      <c r="A4140" t="s">
        <v>6819</v>
      </c>
      <c r="B4140" s="246" t="str">
        <f>IF('15. Pooled investment vehicles'!I313="Please select","",'15. Pooled investment vehicles'!I313)</f>
        <v/>
      </c>
    </row>
    <row r="4141" spans="1:2">
      <c r="A4141" t="s">
        <v>6820</v>
      </c>
      <c r="B4141" s="246" t="str">
        <f>IF('15. Pooled investment vehicles'!J313="","",'15. Pooled investment vehicles'!J313)</f>
        <v/>
      </c>
    </row>
    <row r="4142" spans="1:2">
      <c r="A4142" t="s">
        <v>6821</v>
      </c>
      <c r="B4142" s="246" t="str">
        <f>IF('15. Pooled investment vehicles'!K313="","",'15. Pooled investment vehicles'!K313)</f>
        <v/>
      </c>
    </row>
    <row r="4143" spans="1:2">
      <c r="A4143" t="s">
        <v>6822</v>
      </c>
      <c r="B4143" s="246" t="str">
        <f>IF('15. Pooled investment vehicles'!A314="","",'15. Pooled investment vehicles'!A314)</f>
        <v/>
      </c>
    </row>
    <row r="4144" spans="1:2">
      <c r="A4144" t="s">
        <v>6823</v>
      </c>
      <c r="B4144" s="246" t="str">
        <f>IF('15. Pooled investment vehicles'!B314="","",'15. Pooled investment vehicles'!B314)</f>
        <v/>
      </c>
    </row>
    <row r="4145" spans="1:2">
      <c r="A4145" t="s">
        <v>6824</v>
      </c>
      <c r="B4145" s="246" t="str">
        <f>IF('15. Pooled investment vehicles'!C314="","",'15. Pooled investment vehicles'!C314)</f>
        <v/>
      </c>
    </row>
    <row r="4146" spans="1:2">
      <c r="A4146" t="s">
        <v>6825</v>
      </c>
      <c r="B4146" s="246" t="str">
        <f>IF('15. Pooled investment vehicles'!D314="","",'15. Pooled investment vehicles'!D314)</f>
        <v/>
      </c>
    </row>
    <row r="4147" spans="1:2">
      <c r="A4147" t="s">
        <v>6826</v>
      </c>
      <c r="B4147" s="246" t="str">
        <f>IF('15. Pooled investment vehicles'!E314="Please select","",'15. Pooled investment vehicles'!E314)</f>
        <v/>
      </c>
    </row>
    <row r="4148" spans="1:2">
      <c r="A4148" t="s">
        <v>6827</v>
      </c>
      <c r="B4148" s="246" t="str">
        <f>IF('15. Pooled investment vehicles'!F314="Please select","",'15. Pooled investment vehicles'!F314)</f>
        <v/>
      </c>
    </row>
    <row r="4149" spans="1:2">
      <c r="A4149" t="s">
        <v>6828</v>
      </c>
      <c r="B4149" s="246" t="str">
        <f>IF('15. Pooled investment vehicles'!G314="Please select country","",'15. Pooled investment vehicles'!G314)</f>
        <v/>
      </c>
    </row>
    <row r="4150" spans="1:2">
      <c r="A4150" t="s">
        <v>6829</v>
      </c>
      <c r="B4150" s="246" t="str">
        <f>IF('15. Pooled investment vehicles'!H314="","",'15. Pooled investment vehicles'!H314)</f>
        <v/>
      </c>
    </row>
    <row r="4151" spans="1:2">
      <c r="A4151" t="s">
        <v>6830</v>
      </c>
      <c r="B4151" s="246" t="str">
        <f>IF('15. Pooled investment vehicles'!I314="Please select","",'15. Pooled investment vehicles'!I314)</f>
        <v/>
      </c>
    </row>
    <row r="4152" spans="1:2">
      <c r="A4152" t="s">
        <v>6831</v>
      </c>
      <c r="B4152" s="246" t="str">
        <f>IF('15. Pooled investment vehicles'!J314="","",'15. Pooled investment vehicles'!J314)</f>
        <v/>
      </c>
    </row>
    <row r="4153" spans="1:2">
      <c r="A4153" t="s">
        <v>6832</v>
      </c>
      <c r="B4153" s="246" t="str">
        <f>IF('15. Pooled investment vehicles'!K314="","",'15. Pooled investment vehicles'!K314)</f>
        <v/>
      </c>
    </row>
    <row r="4154" spans="1:2">
      <c r="A4154" t="s">
        <v>6833</v>
      </c>
      <c r="B4154" s="246" t="str">
        <f>IF('15. Pooled investment vehicles'!A315="","",'15. Pooled investment vehicles'!A315)</f>
        <v/>
      </c>
    </row>
    <row r="4155" spans="1:2">
      <c r="A4155" t="s">
        <v>6834</v>
      </c>
      <c r="B4155" s="246" t="str">
        <f>IF('15. Pooled investment vehicles'!B315="","",'15. Pooled investment vehicles'!B315)</f>
        <v/>
      </c>
    </row>
    <row r="4156" spans="1:2">
      <c r="A4156" t="s">
        <v>6835</v>
      </c>
      <c r="B4156" s="246" t="str">
        <f>IF('15. Pooled investment vehicles'!C315="","",'15. Pooled investment vehicles'!C315)</f>
        <v/>
      </c>
    </row>
    <row r="4157" spans="1:2">
      <c r="A4157" t="s">
        <v>6836</v>
      </c>
      <c r="B4157" s="246" t="str">
        <f>IF('15. Pooled investment vehicles'!D315="","",'15. Pooled investment vehicles'!D315)</f>
        <v/>
      </c>
    </row>
    <row r="4158" spans="1:2">
      <c r="A4158" t="s">
        <v>6837</v>
      </c>
      <c r="B4158" s="246" t="str">
        <f>IF('15. Pooled investment vehicles'!E315="Please select","",'15. Pooled investment vehicles'!E315)</f>
        <v/>
      </c>
    </row>
    <row r="4159" spans="1:2">
      <c r="A4159" t="s">
        <v>6838</v>
      </c>
      <c r="B4159" s="246" t="str">
        <f>IF('15. Pooled investment vehicles'!F315="Please select","",'15. Pooled investment vehicles'!F315)</f>
        <v/>
      </c>
    </row>
    <row r="4160" spans="1:2">
      <c r="A4160" t="s">
        <v>6839</v>
      </c>
      <c r="B4160" s="246" t="str">
        <f>IF('15. Pooled investment vehicles'!G315="Please select country","",'15. Pooled investment vehicles'!G315)</f>
        <v/>
      </c>
    </row>
    <row r="4161" spans="1:2">
      <c r="A4161" t="s">
        <v>6840</v>
      </c>
      <c r="B4161" s="246" t="str">
        <f>IF('15. Pooled investment vehicles'!H315="","",'15. Pooled investment vehicles'!H315)</f>
        <v/>
      </c>
    </row>
    <row r="4162" spans="1:2">
      <c r="A4162" t="s">
        <v>6841</v>
      </c>
      <c r="B4162" s="246" t="str">
        <f>IF('15. Pooled investment vehicles'!I315="Please select","",'15. Pooled investment vehicles'!I315)</f>
        <v/>
      </c>
    </row>
    <row r="4163" spans="1:2">
      <c r="A4163" t="s">
        <v>6842</v>
      </c>
      <c r="B4163" s="246" t="str">
        <f>IF('15. Pooled investment vehicles'!J315="","",'15. Pooled investment vehicles'!J315)</f>
        <v/>
      </c>
    </row>
    <row r="4164" spans="1:2">
      <c r="A4164" t="s">
        <v>6843</v>
      </c>
      <c r="B4164" s="246" t="str">
        <f>IF('15. Pooled investment vehicles'!K315="","",'15. Pooled investment vehicles'!K315)</f>
        <v/>
      </c>
    </row>
    <row r="4165" spans="1:2">
      <c r="A4165" t="s">
        <v>6844</v>
      </c>
      <c r="B4165" s="246" t="str">
        <f>IF('15. Pooled investment vehicles'!A316="","",'15. Pooled investment vehicles'!A316)</f>
        <v/>
      </c>
    </row>
    <row r="4166" spans="1:2">
      <c r="A4166" t="s">
        <v>6845</v>
      </c>
      <c r="B4166" s="246" t="str">
        <f>IF('15. Pooled investment vehicles'!B316="","",'15. Pooled investment vehicles'!B316)</f>
        <v/>
      </c>
    </row>
    <row r="4167" spans="1:2">
      <c r="A4167" t="s">
        <v>6846</v>
      </c>
      <c r="B4167" s="246" t="str">
        <f>IF('15. Pooled investment vehicles'!C316="","",'15. Pooled investment vehicles'!C316)</f>
        <v/>
      </c>
    </row>
    <row r="4168" spans="1:2">
      <c r="A4168" t="s">
        <v>6847</v>
      </c>
      <c r="B4168" s="246" t="str">
        <f>IF('15. Pooled investment vehicles'!D316="","",'15. Pooled investment vehicles'!D316)</f>
        <v/>
      </c>
    </row>
    <row r="4169" spans="1:2">
      <c r="A4169" t="s">
        <v>6848</v>
      </c>
      <c r="B4169" s="246" t="str">
        <f>IF('15. Pooled investment vehicles'!E316="Please select","",'15. Pooled investment vehicles'!E316)</f>
        <v/>
      </c>
    </row>
    <row r="4170" spans="1:2">
      <c r="A4170" t="s">
        <v>6849</v>
      </c>
      <c r="B4170" s="246" t="str">
        <f>IF('15. Pooled investment vehicles'!F316="Please select","",'15. Pooled investment vehicles'!F316)</f>
        <v/>
      </c>
    </row>
    <row r="4171" spans="1:2">
      <c r="A4171" t="s">
        <v>6850</v>
      </c>
      <c r="B4171" s="246" t="str">
        <f>IF('15. Pooled investment vehicles'!G316="Please select country","",'15. Pooled investment vehicles'!G316)</f>
        <v/>
      </c>
    </row>
    <row r="4172" spans="1:2">
      <c r="A4172" t="s">
        <v>6851</v>
      </c>
      <c r="B4172" s="246" t="str">
        <f>IF('15. Pooled investment vehicles'!H316="","",'15. Pooled investment vehicles'!H316)</f>
        <v/>
      </c>
    </row>
    <row r="4173" spans="1:2">
      <c r="A4173" t="s">
        <v>6852</v>
      </c>
      <c r="B4173" s="246" t="str">
        <f>IF('15. Pooled investment vehicles'!I316="Please select","",'15. Pooled investment vehicles'!I316)</f>
        <v/>
      </c>
    </row>
    <row r="4174" spans="1:2">
      <c r="A4174" t="s">
        <v>6853</v>
      </c>
      <c r="B4174" s="246" t="str">
        <f>IF('15. Pooled investment vehicles'!J316="","",'15. Pooled investment vehicles'!J316)</f>
        <v/>
      </c>
    </row>
    <row r="4175" spans="1:2">
      <c r="A4175" t="s">
        <v>6854</v>
      </c>
      <c r="B4175" s="246" t="str">
        <f>IF('15. Pooled investment vehicles'!K316="","",'15. Pooled investment vehicles'!K316)</f>
        <v/>
      </c>
    </row>
    <row r="4176" spans="1:2">
      <c r="A4176" t="s">
        <v>6855</v>
      </c>
      <c r="B4176" s="246" t="str">
        <f>IF('15. Pooled investment vehicles'!A317="","",'15. Pooled investment vehicles'!A317)</f>
        <v/>
      </c>
    </row>
    <row r="4177" spans="1:2">
      <c r="A4177" t="s">
        <v>6856</v>
      </c>
      <c r="B4177" s="246" t="str">
        <f>IF('15. Pooled investment vehicles'!B317="","",'15. Pooled investment vehicles'!B317)</f>
        <v/>
      </c>
    </row>
    <row r="4178" spans="1:2">
      <c r="A4178" t="s">
        <v>6857</v>
      </c>
      <c r="B4178" s="246" t="str">
        <f>IF('15. Pooled investment vehicles'!C317="","",'15. Pooled investment vehicles'!C317)</f>
        <v/>
      </c>
    </row>
    <row r="4179" spans="1:2">
      <c r="A4179" t="s">
        <v>6858</v>
      </c>
      <c r="B4179" s="246" t="str">
        <f>IF('15. Pooled investment vehicles'!D317="","",'15. Pooled investment vehicles'!D317)</f>
        <v/>
      </c>
    </row>
    <row r="4180" spans="1:2">
      <c r="A4180" t="s">
        <v>6859</v>
      </c>
      <c r="B4180" s="246" t="str">
        <f>IF('15. Pooled investment vehicles'!E317="Please select","",'15. Pooled investment vehicles'!E317)</f>
        <v/>
      </c>
    </row>
    <row r="4181" spans="1:2">
      <c r="A4181" t="s">
        <v>6860</v>
      </c>
      <c r="B4181" s="246" t="str">
        <f>IF('15. Pooled investment vehicles'!F317="Please select","",'15. Pooled investment vehicles'!F317)</f>
        <v/>
      </c>
    </row>
    <row r="4182" spans="1:2">
      <c r="A4182" t="s">
        <v>6861</v>
      </c>
      <c r="B4182" s="246" t="str">
        <f>IF('15. Pooled investment vehicles'!G317="Please select country","",'15. Pooled investment vehicles'!G317)</f>
        <v/>
      </c>
    </row>
    <row r="4183" spans="1:2">
      <c r="A4183" t="s">
        <v>6862</v>
      </c>
      <c r="B4183" s="246" t="str">
        <f>IF('15. Pooled investment vehicles'!H317="","",'15. Pooled investment vehicles'!H317)</f>
        <v/>
      </c>
    </row>
    <row r="4184" spans="1:2">
      <c r="A4184" t="s">
        <v>6863</v>
      </c>
      <c r="B4184" s="246" t="str">
        <f>IF('15. Pooled investment vehicles'!I317="Please select","",'15. Pooled investment vehicles'!I317)</f>
        <v/>
      </c>
    </row>
    <row r="4185" spans="1:2">
      <c r="A4185" t="s">
        <v>6864</v>
      </c>
      <c r="B4185" s="246" t="str">
        <f>IF('15. Pooled investment vehicles'!J317="","",'15. Pooled investment vehicles'!J317)</f>
        <v/>
      </c>
    </row>
    <row r="4186" spans="1:2">
      <c r="A4186" t="s">
        <v>6865</v>
      </c>
      <c r="B4186" s="246" t="str">
        <f>IF('15. Pooled investment vehicles'!K317="","",'15. Pooled investment vehicles'!K317)</f>
        <v/>
      </c>
    </row>
    <row r="4187" spans="1:2">
      <c r="A4187" t="s">
        <v>6866</v>
      </c>
      <c r="B4187" s="246" t="str">
        <f>IF('15. Pooled investment vehicles'!A318="","",'15. Pooled investment vehicles'!A318)</f>
        <v/>
      </c>
    </row>
    <row r="4188" spans="1:2">
      <c r="A4188" t="s">
        <v>6867</v>
      </c>
      <c r="B4188" s="246" t="str">
        <f>IF('15. Pooled investment vehicles'!B318="","",'15. Pooled investment vehicles'!B318)</f>
        <v/>
      </c>
    </row>
    <row r="4189" spans="1:2">
      <c r="A4189" t="s">
        <v>6868</v>
      </c>
      <c r="B4189" s="246" t="str">
        <f>IF('15. Pooled investment vehicles'!C318="","",'15. Pooled investment vehicles'!C318)</f>
        <v/>
      </c>
    </row>
    <row r="4190" spans="1:2">
      <c r="A4190" t="s">
        <v>6869</v>
      </c>
      <c r="B4190" s="246" t="str">
        <f>IF('15. Pooled investment vehicles'!D318="","",'15. Pooled investment vehicles'!D318)</f>
        <v/>
      </c>
    </row>
    <row r="4191" spans="1:2">
      <c r="A4191" t="s">
        <v>6870</v>
      </c>
      <c r="B4191" s="246" t="str">
        <f>IF('15. Pooled investment vehicles'!E318="Please select","",'15. Pooled investment vehicles'!E318)</f>
        <v/>
      </c>
    </row>
    <row r="4192" spans="1:2">
      <c r="A4192" t="s">
        <v>6871</v>
      </c>
      <c r="B4192" s="246" t="str">
        <f>IF('15. Pooled investment vehicles'!F318="Please select","",'15. Pooled investment vehicles'!F318)</f>
        <v/>
      </c>
    </row>
    <row r="4193" spans="1:2">
      <c r="A4193" t="s">
        <v>6872</v>
      </c>
      <c r="B4193" s="246" t="str">
        <f>IF('15. Pooled investment vehicles'!G318="Please select country","",'15. Pooled investment vehicles'!G318)</f>
        <v/>
      </c>
    </row>
    <row r="4194" spans="1:2">
      <c r="A4194" t="s">
        <v>6873</v>
      </c>
      <c r="B4194" s="246" t="str">
        <f>IF('15. Pooled investment vehicles'!H318="","",'15. Pooled investment vehicles'!H318)</f>
        <v/>
      </c>
    </row>
    <row r="4195" spans="1:2">
      <c r="A4195" t="s">
        <v>6874</v>
      </c>
      <c r="B4195" s="246" t="str">
        <f>IF('15. Pooled investment vehicles'!I318="Please select","",'15. Pooled investment vehicles'!I318)</f>
        <v/>
      </c>
    </row>
    <row r="4196" spans="1:2">
      <c r="A4196" t="s">
        <v>6875</v>
      </c>
      <c r="B4196" s="246" t="str">
        <f>IF('15. Pooled investment vehicles'!J318="","",'15. Pooled investment vehicles'!J318)</f>
        <v/>
      </c>
    </row>
    <row r="4197" spans="1:2">
      <c r="A4197" t="s">
        <v>6876</v>
      </c>
      <c r="B4197" s="246" t="str">
        <f>IF('15. Pooled investment vehicles'!K318="","",'15. Pooled investment vehicles'!K318)</f>
        <v/>
      </c>
    </row>
    <row r="4198" spans="1:2">
      <c r="A4198" t="s">
        <v>6877</v>
      </c>
      <c r="B4198" s="246" t="str">
        <f>IF('15. Pooled investment vehicles'!A319="","",'15. Pooled investment vehicles'!A319)</f>
        <v/>
      </c>
    </row>
    <row r="4199" spans="1:2">
      <c r="A4199" t="s">
        <v>6878</v>
      </c>
      <c r="B4199" s="246" t="str">
        <f>IF('15. Pooled investment vehicles'!B319="","",'15. Pooled investment vehicles'!B319)</f>
        <v/>
      </c>
    </row>
    <row r="4200" spans="1:2">
      <c r="A4200" t="s">
        <v>6879</v>
      </c>
      <c r="B4200" s="246" t="str">
        <f>IF('15. Pooled investment vehicles'!C319="","",'15. Pooled investment vehicles'!C319)</f>
        <v/>
      </c>
    </row>
    <row r="4201" spans="1:2">
      <c r="A4201" t="s">
        <v>6880</v>
      </c>
      <c r="B4201" s="246" t="str">
        <f>IF('15. Pooled investment vehicles'!D319="","",'15. Pooled investment vehicles'!D319)</f>
        <v/>
      </c>
    </row>
    <row r="4202" spans="1:2">
      <c r="A4202" t="s">
        <v>6881</v>
      </c>
      <c r="B4202" s="246" t="str">
        <f>IF('15. Pooled investment vehicles'!E319="Please select","",'15. Pooled investment vehicles'!E319)</f>
        <v/>
      </c>
    </row>
    <row r="4203" spans="1:2">
      <c r="A4203" t="s">
        <v>6882</v>
      </c>
      <c r="B4203" s="246" t="str">
        <f>IF('15. Pooled investment vehicles'!F319="Please select","",'15. Pooled investment vehicles'!F319)</f>
        <v/>
      </c>
    </row>
    <row r="4204" spans="1:2">
      <c r="A4204" t="s">
        <v>6883</v>
      </c>
      <c r="B4204" s="246" t="str">
        <f>IF('15. Pooled investment vehicles'!G319="Please select country","",'15. Pooled investment vehicles'!G319)</f>
        <v/>
      </c>
    </row>
    <row r="4205" spans="1:2">
      <c r="A4205" t="s">
        <v>6884</v>
      </c>
      <c r="B4205" s="246" t="str">
        <f>IF('15. Pooled investment vehicles'!H319="","",'15. Pooled investment vehicles'!H319)</f>
        <v/>
      </c>
    </row>
    <row r="4206" spans="1:2">
      <c r="A4206" t="s">
        <v>6885</v>
      </c>
      <c r="B4206" s="246" t="str">
        <f>IF('15. Pooled investment vehicles'!I319="Please select","",'15. Pooled investment vehicles'!I319)</f>
        <v/>
      </c>
    </row>
    <row r="4207" spans="1:2">
      <c r="A4207" t="s">
        <v>6886</v>
      </c>
      <c r="B4207" s="246" t="str">
        <f>IF('15. Pooled investment vehicles'!J319="","",'15. Pooled investment vehicles'!J319)</f>
        <v/>
      </c>
    </row>
    <row r="4208" spans="1:2">
      <c r="A4208" t="s">
        <v>6887</v>
      </c>
      <c r="B4208" s="246" t="str">
        <f>IF('15. Pooled investment vehicles'!K319="","",'15. Pooled investment vehicles'!K319)</f>
        <v/>
      </c>
    </row>
    <row r="4209" spans="1:2">
      <c r="A4209" t="s">
        <v>6888</v>
      </c>
      <c r="B4209" s="246" t="str">
        <f>IF('15. Pooled investment vehicles'!A320="","",'15. Pooled investment vehicles'!A320)</f>
        <v/>
      </c>
    </row>
    <row r="4210" spans="1:2">
      <c r="A4210" t="s">
        <v>6889</v>
      </c>
      <c r="B4210" s="246" t="str">
        <f>IF('15. Pooled investment vehicles'!B320="","",'15. Pooled investment vehicles'!B320)</f>
        <v/>
      </c>
    </row>
    <row r="4211" spans="1:2">
      <c r="A4211" t="s">
        <v>6890</v>
      </c>
      <c r="B4211" s="246" t="str">
        <f>IF('15. Pooled investment vehicles'!C320="","",'15. Pooled investment vehicles'!C320)</f>
        <v/>
      </c>
    </row>
    <row r="4212" spans="1:2">
      <c r="A4212" t="s">
        <v>6891</v>
      </c>
      <c r="B4212" s="246" t="str">
        <f>IF('15. Pooled investment vehicles'!D320="","",'15. Pooled investment vehicles'!D320)</f>
        <v/>
      </c>
    </row>
    <row r="4213" spans="1:2">
      <c r="A4213" t="s">
        <v>6892</v>
      </c>
      <c r="B4213" s="246" t="str">
        <f>IF('15. Pooled investment vehicles'!E320="Please select","",'15. Pooled investment vehicles'!E320)</f>
        <v/>
      </c>
    </row>
    <row r="4214" spans="1:2">
      <c r="A4214" t="s">
        <v>6893</v>
      </c>
      <c r="B4214" s="246" t="str">
        <f>IF('15. Pooled investment vehicles'!F320="Please select","",'15. Pooled investment vehicles'!F320)</f>
        <v/>
      </c>
    </row>
    <row r="4215" spans="1:2">
      <c r="A4215" t="s">
        <v>6894</v>
      </c>
      <c r="B4215" s="246" t="str">
        <f>IF('15. Pooled investment vehicles'!G320="Please select country","",'15. Pooled investment vehicles'!G320)</f>
        <v/>
      </c>
    </row>
    <row r="4216" spans="1:2">
      <c r="A4216" t="s">
        <v>6895</v>
      </c>
      <c r="B4216" s="246" t="str">
        <f>IF('15. Pooled investment vehicles'!H320="","",'15. Pooled investment vehicles'!H320)</f>
        <v/>
      </c>
    </row>
    <row r="4217" spans="1:2">
      <c r="A4217" t="s">
        <v>6896</v>
      </c>
      <c r="B4217" s="246" t="str">
        <f>IF('15. Pooled investment vehicles'!I320="Please select","",'15. Pooled investment vehicles'!I320)</f>
        <v/>
      </c>
    </row>
    <row r="4218" spans="1:2">
      <c r="A4218" t="s">
        <v>6897</v>
      </c>
      <c r="B4218" s="246" t="str">
        <f>IF('15. Pooled investment vehicles'!J320="","",'15. Pooled investment vehicles'!J320)</f>
        <v/>
      </c>
    </row>
    <row r="4219" spans="1:2">
      <c r="A4219" t="s">
        <v>6898</v>
      </c>
      <c r="B4219" s="246" t="str">
        <f>IF('15. Pooled investment vehicles'!K320="","",'15. Pooled investment vehicles'!K320)</f>
        <v/>
      </c>
    </row>
    <row r="4220" spans="1:2">
      <c r="A4220" t="s">
        <v>6899</v>
      </c>
      <c r="B4220" s="246" t="str">
        <f>IF('15. Pooled investment vehicles'!A321="","",'15. Pooled investment vehicles'!A321)</f>
        <v/>
      </c>
    </row>
    <row r="4221" spans="1:2">
      <c r="A4221" t="s">
        <v>6900</v>
      </c>
      <c r="B4221" s="246" t="str">
        <f>IF('15. Pooled investment vehicles'!B321="","",'15. Pooled investment vehicles'!B321)</f>
        <v/>
      </c>
    </row>
    <row r="4222" spans="1:2">
      <c r="A4222" t="s">
        <v>6901</v>
      </c>
      <c r="B4222" s="246" t="str">
        <f>IF('15. Pooled investment vehicles'!C321="","",'15. Pooled investment vehicles'!C321)</f>
        <v/>
      </c>
    </row>
    <row r="4223" spans="1:2">
      <c r="A4223" t="s">
        <v>6902</v>
      </c>
      <c r="B4223" s="246" t="str">
        <f>IF('15. Pooled investment vehicles'!D321="","",'15. Pooled investment vehicles'!D321)</f>
        <v/>
      </c>
    </row>
    <row r="4224" spans="1:2">
      <c r="A4224" t="s">
        <v>6903</v>
      </c>
      <c r="B4224" s="246" t="str">
        <f>IF('15. Pooled investment vehicles'!E321="Please select","",'15. Pooled investment vehicles'!E321)</f>
        <v/>
      </c>
    </row>
    <row r="4225" spans="1:2">
      <c r="A4225" t="s">
        <v>6904</v>
      </c>
      <c r="B4225" s="246" t="str">
        <f>IF('15. Pooled investment vehicles'!F321="Please select","",'15. Pooled investment vehicles'!F321)</f>
        <v/>
      </c>
    </row>
    <row r="4226" spans="1:2">
      <c r="A4226" t="s">
        <v>6905</v>
      </c>
      <c r="B4226" s="246" t="str">
        <f>IF('15. Pooled investment vehicles'!G321="Please select country","",'15. Pooled investment vehicles'!G321)</f>
        <v/>
      </c>
    </row>
    <row r="4227" spans="1:2">
      <c r="A4227" t="s">
        <v>6906</v>
      </c>
      <c r="B4227" s="246" t="str">
        <f>IF('15. Pooled investment vehicles'!H321="","",'15. Pooled investment vehicles'!H321)</f>
        <v/>
      </c>
    </row>
    <row r="4228" spans="1:2">
      <c r="A4228" t="s">
        <v>6907</v>
      </c>
      <c r="B4228" s="246" t="str">
        <f>IF('15. Pooled investment vehicles'!I321="Please select","",'15. Pooled investment vehicles'!I321)</f>
        <v/>
      </c>
    </row>
    <row r="4229" spans="1:2">
      <c r="A4229" t="s">
        <v>6908</v>
      </c>
      <c r="B4229" s="246" t="str">
        <f>IF('15. Pooled investment vehicles'!J321="","",'15. Pooled investment vehicles'!J321)</f>
        <v/>
      </c>
    </row>
    <row r="4230" spans="1:2">
      <c r="A4230" t="s">
        <v>6909</v>
      </c>
      <c r="B4230" s="246" t="str">
        <f>IF('15. Pooled investment vehicles'!K321="","",'15. Pooled investment vehicles'!K321)</f>
        <v/>
      </c>
    </row>
    <row r="4231" spans="1:2">
      <c r="A4231" t="s">
        <v>6910</v>
      </c>
      <c r="B4231" s="246" t="str">
        <f>IF('15. Pooled investment vehicles'!A322="","",'15. Pooled investment vehicles'!A322)</f>
        <v/>
      </c>
    </row>
    <row r="4232" spans="1:2">
      <c r="A4232" t="s">
        <v>6911</v>
      </c>
      <c r="B4232" s="246" t="str">
        <f>IF('15. Pooled investment vehicles'!B322="","",'15. Pooled investment vehicles'!B322)</f>
        <v/>
      </c>
    </row>
    <row r="4233" spans="1:2">
      <c r="A4233" t="s">
        <v>6912</v>
      </c>
      <c r="B4233" s="246" t="str">
        <f>IF('15. Pooled investment vehicles'!C322="","",'15. Pooled investment vehicles'!C322)</f>
        <v/>
      </c>
    </row>
    <row r="4234" spans="1:2">
      <c r="A4234" t="s">
        <v>6913</v>
      </c>
      <c r="B4234" s="246" t="str">
        <f>IF('15. Pooled investment vehicles'!D322="","",'15. Pooled investment vehicles'!D322)</f>
        <v/>
      </c>
    </row>
    <row r="4235" spans="1:2">
      <c r="A4235" t="s">
        <v>6914</v>
      </c>
      <c r="B4235" s="246" t="str">
        <f>IF('15. Pooled investment vehicles'!E322="Please select","",'15. Pooled investment vehicles'!E322)</f>
        <v/>
      </c>
    </row>
    <row r="4236" spans="1:2">
      <c r="A4236" t="s">
        <v>6915</v>
      </c>
      <c r="B4236" s="246" t="str">
        <f>IF('15. Pooled investment vehicles'!F322="Please select","",'15. Pooled investment vehicles'!F322)</f>
        <v/>
      </c>
    </row>
    <row r="4237" spans="1:2">
      <c r="A4237" t="s">
        <v>6916</v>
      </c>
      <c r="B4237" s="246" t="str">
        <f>IF('15. Pooled investment vehicles'!G322="Please select country","",'15. Pooled investment vehicles'!G322)</f>
        <v/>
      </c>
    </row>
    <row r="4238" spans="1:2">
      <c r="A4238" t="s">
        <v>6917</v>
      </c>
      <c r="B4238" s="246" t="str">
        <f>IF('15. Pooled investment vehicles'!H322="","",'15. Pooled investment vehicles'!H322)</f>
        <v/>
      </c>
    </row>
    <row r="4239" spans="1:2">
      <c r="A4239" t="s">
        <v>6918</v>
      </c>
      <c r="B4239" s="246" t="str">
        <f>IF('15. Pooled investment vehicles'!I322="Please select","",'15. Pooled investment vehicles'!I322)</f>
        <v/>
      </c>
    </row>
    <row r="4240" spans="1:2">
      <c r="A4240" t="s">
        <v>6919</v>
      </c>
      <c r="B4240" s="246" t="str">
        <f>IF('15. Pooled investment vehicles'!J322="","",'15. Pooled investment vehicles'!J322)</f>
        <v/>
      </c>
    </row>
    <row r="4241" spans="1:2">
      <c r="A4241" t="s">
        <v>6920</v>
      </c>
      <c r="B4241" s="246" t="str">
        <f>IF('15. Pooled investment vehicles'!K322="","",'15. Pooled investment vehicles'!K322)</f>
        <v/>
      </c>
    </row>
    <row r="4242" spans="1:2">
      <c r="A4242" t="s">
        <v>6921</v>
      </c>
      <c r="B4242" s="246" t="str">
        <f>IF('15. Pooled investment vehicles'!A323="","",'15. Pooled investment vehicles'!A323)</f>
        <v/>
      </c>
    </row>
    <row r="4243" spans="1:2">
      <c r="A4243" t="s">
        <v>6922</v>
      </c>
      <c r="B4243" s="246" t="str">
        <f>IF('15. Pooled investment vehicles'!B323="","",'15. Pooled investment vehicles'!B323)</f>
        <v/>
      </c>
    </row>
    <row r="4244" spans="1:2">
      <c r="A4244" t="s">
        <v>6923</v>
      </c>
      <c r="B4244" s="246" t="str">
        <f>IF('15. Pooled investment vehicles'!C323="","",'15. Pooled investment vehicles'!C323)</f>
        <v/>
      </c>
    </row>
    <row r="4245" spans="1:2">
      <c r="A4245" t="s">
        <v>6924</v>
      </c>
      <c r="B4245" s="246" t="str">
        <f>IF('15. Pooled investment vehicles'!D323="","",'15. Pooled investment vehicles'!D323)</f>
        <v/>
      </c>
    </row>
    <row r="4246" spans="1:2">
      <c r="A4246" t="s">
        <v>6925</v>
      </c>
      <c r="B4246" s="246" t="str">
        <f>IF('15. Pooled investment vehicles'!E323="Please select","",'15. Pooled investment vehicles'!E323)</f>
        <v/>
      </c>
    </row>
    <row r="4247" spans="1:2">
      <c r="A4247" t="s">
        <v>6926</v>
      </c>
      <c r="B4247" s="246" t="str">
        <f>IF('15. Pooled investment vehicles'!F323="Please select","",'15. Pooled investment vehicles'!F323)</f>
        <v/>
      </c>
    </row>
    <row r="4248" spans="1:2">
      <c r="A4248" t="s">
        <v>6927</v>
      </c>
      <c r="B4248" s="246" t="str">
        <f>IF('15. Pooled investment vehicles'!G323="Please select country","",'15. Pooled investment vehicles'!G323)</f>
        <v/>
      </c>
    </row>
    <row r="4249" spans="1:2">
      <c r="A4249" t="s">
        <v>6928</v>
      </c>
      <c r="B4249" s="246" t="str">
        <f>IF('15. Pooled investment vehicles'!H323="","",'15. Pooled investment vehicles'!H323)</f>
        <v/>
      </c>
    </row>
    <row r="4250" spans="1:2">
      <c r="A4250" t="s">
        <v>6929</v>
      </c>
      <c r="B4250" s="246" t="str">
        <f>IF('15. Pooled investment vehicles'!I323="Please select","",'15. Pooled investment vehicles'!I323)</f>
        <v/>
      </c>
    </row>
    <row r="4251" spans="1:2">
      <c r="A4251" t="s">
        <v>6930</v>
      </c>
      <c r="B4251" s="246" t="str">
        <f>IF('15. Pooled investment vehicles'!J323="","",'15. Pooled investment vehicles'!J323)</f>
        <v/>
      </c>
    </row>
    <row r="4252" spans="1:2">
      <c r="A4252" t="s">
        <v>6931</v>
      </c>
      <c r="B4252" s="246" t="str">
        <f>IF('15. Pooled investment vehicles'!K323="","",'15. Pooled investment vehicles'!K323)</f>
        <v/>
      </c>
    </row>
    <row r="4253" spans="1:2">
      <c r="A4253" t="s">
        <v>6932</v>
      </c>
      <c r="B4253" s="246" t="str">
        <f>IF('15. Pooled investment vehicles'!A324="","",'15. Pooled investment vehicles'!A324)</f>
        <v/>
      </c>
    </row>
    <row r="4254" spans="1:2">
      <c r="A4254" t="s">
        <v>6933</v>
      </c>
      <c r="B4254" s="246" t="str">
        <f>IF('15. Pooled investment vehicles'!B324="","",'15. Pooled investment vehicles'!B324)</f>
        <v/>
      </c>
    </row>
    <row r="4255" spans="1:2">
      <c r="A4255" t="s">
        <v>6934</v>
      </c>
      <c r="B4255" s="246" t="str">
        <f>IF('15. Pooled investment vehicles'!C324="","",'15. Pooled investment vehicles'!C324)</f>
        <v/>
      </c>
    </row>
    <row r="4256" spans="1:2">
      <c r="A4256" t="s">
        <v>6935</v>
      </c>
      <c r="B4256" s="246" t="str">
        <f>IF('15. Pooled investment vehicles'!D324="","",'15. Pooled investment vehicles'!D324)</f>
        <v/>
      </c>
    </row>
    <row r="4257" spans="1:2">
      <c r="A4257" t="s">
        <v>6936</v>
      </c>
      <c r="B4257" s="246" t="str">
        <f>IF('15. Pooled investment vehicles'!E324="Please select","",'15. Pooled investment vehicles'!E324)</f>
        <v/>
      </c>
    </row>
    <row r="4258" spans="1:2">
      <c r="A4258" t="s">
        <v>6937</v>
      </c>
      <c r="B4258" s="246" t="str">
        <f>IF('15. Pooled investment vehicles'!F324="Please select","",'15. Pooled investment vehicles'!F324)</f>
        <v/>
      </c>
    </row>
    <row r="4259" spans="1:2">
      <c r="A4259" t="s">
        <v>6938</v>
      </c>
      <c r="B4259" s="246" t="str">
        <f>IF('15. Pooled investment vehicles'!G324="Please select country","",'15. Pooled investment vehicles'!G324)</f>
        <v/>
      </c>
    </row>
    <row r="4260" spans="1:2">
      <c r="A4260" t="s">
        <v>6939</v>
      </c>
      <c r="B4260" s="246" t="str">
        <f>IF('15. Pooled investment vehicles'!H324="","",'15. Pooled investment vehicles'!H324)</f>
        <v/>
      </c>
    </row>
    <row r="4261" spans="1:2">
      <c r="A4261" t="s">
        <v>6940</v>
      </c>
      <c r="B4261" s="246" t="str">
        <f>IF('15. Pooled investment vehicles'!I324="Please select","",'15. Pooled investment vehicles'!I324)</f>
        <v/>
      </c>
    </row>
    <row r="4262" spans="1:2">
      <c r="A4262" t="s">
        <v>6941</v>
      </c>
      <c r="B4262" s="246" t="str">
        <f>IF('15. Pooled investment vehicles'!J324="","",'15. Pooled investment vehicles'!J324)</f>
        <v/>
      </c>
    </row>
    <row r="4263" spans="1:2">
      <c r="A4263" t="s">
        <v>6942</v>
      </c>
      <c r="B4263" s="246" t="str">
        <f>IF('15. Pooled investment vehicles'!K324="","",'15. Pooled investment vehicles'!K324)</f>
        <v/>
      </c>
    </row>
    <row r="4264" spans="1:2">
      <c r="A4264" t="s">
        <v>6943</v>
      </c>
      <c r="B4264" s="246" t="str">
        <f>IF('15. Pooled investment vehicles'!A325="","",'15. Pooled investment vehicles'!A325)</f>
        <v/>
      </c>
    </row>
    <row r="4265" spans="1:2">
      <c r="A4265" t="s">
        <v>6944</v>
      </c>
      <c r="B4265" s="246" t="str">
        <f>IF('15. Pooled investment vehicles'!B325="","",'15. Pooled investment vehicles'!B325)</f>
        <v/>
      </c>
    </row>
    <row r="4266" spans="1:2">
      <c r="A4266" t="s">
        <v>6945</v>
      </c>
      <c r="B4266" s="246" t="str">
        <f>IF('15. Pooled investment vehicles'!C325="","",'15. Pooled investment vehicles'!C325)</f>
        <v/>
      </c>
    </row>
    <row r="4267" spans="1:2">
      <c r="A4267" t="s">
        <v>6946</v>
      </c>
      <c r="B4267" s="246" t="str">
        <f>IF('15. Pooled investment vehicles'!D325="","",'15. Pooled investment vehicles'!D325)</f>
        <v/>
      </c>
    </row>
    <row r="4268" spans="1:2">
      <c r="A4268" t="s">
        <v>6947</v>
      </c>
      <c r="B4268" s="246" t="str">
        <f>IF('15. Pooled investment vehicles'!E325="Please select","",'15. Pooled investment vehicles'!E325)</f>
        <v/>
      </c>
    </row>
    <row r="4269" spans="1:2">
      <c r="A4269" t="s">
        <v>6948</v>
      </c>
      <c r="B4269" s="246" t="str">
        <f>IF('15. Pooled investment vehicles'!F325="Please select","",'15. Pooled investment vehicles'!F325)</f>
        <v/>
      </c>
    </row>
    <row r="4270" spans="1:2">
      <c r="A4270" t="s">
        <v>6949</v>
      </c>
      <c r="B4270" s="246" t="str">
        <f>IF('15. Pooled investment vehicles'!G325="Please select country","",'15. Pooled investment vehicles'!G325)</f>
        <v/>
      </c>
    </row>
    <row r="4271" spans="1:2">
      <c r="A4271" t="s">
        <v>6950</v>
      </c>
      <c r="B4271" s="246" t="str">
        <f>IF('15. Pooled investment vehicles'!H325="","",'15. Pooled investment vehicles'!H325)</f>
        <v/>
      </c>
    </row>
    <row r="4272" spans="1:2">
      <c r="A4272" t="s">
        <v>6951</v>
      </c>
      <c r="B4272" s="246" t="str">
        <f>IF('15. Pooled investment vehicles'!I325="Please select","",'15. Pooled investment vehicles'!I325)</f>
        <v/>
      </c>
    </row>
    <row r="4273" spans="1:2">
      <c r="A4273" t="s">
        <v>6952</v>
      </c>
      <c r="B4273" s="246" t="str">
        <f>IF('15. Pooled investment vehicles'!J325="","",'15. Pooled investment vehicles'!J325)</f>
        <v/>
      </c>
    </row>
    <row r="4274" spans="1:2">
      <c r="A4274" t="s">
        <v>6953</v>
      </c>
      <c r="B4274" s="246" t="str">
        <f>IF('15. Pooled investment vehicles'!K325="","",'15. Pooled investment vehicles'!K325)</f>
        <v/>
      </c>
    </row>
    <row r="4275" spans="1:2">
      <c r="A4275" t="s">
        <v>6954</v>
      </c>
      <c r="B4275" s="246" t="str">
        <f>IF('15. Pooled investment vehicles'!A326="","",'15. Pooled investment vehicles'!A326)</f>
        <v/>
      </c>
    </row>
    <row r="4276" spans="1:2">
      <c r="A4276" t="s">
        <v>6955</v>
      </c>
      <c r="B4276" s="246" t="str">
        <f>IF('15. Pooled investment vehicles'!B326="","",'15. Pooled investment vehicles'!B326)</f>
        <v/>
      </c>
    </row>
    <row r="4277" spans="1:2">
      <c r="A4277" t="s">
        <v>6956</v>
      </c>
      <c r="B4277" s="246" t="str">
        <f>IF('15. Pooled investment vehicles'!C326="","",'15. Pooled investment vehicles'!C326)</f>
        <v/>
      </c>
    </row>
    <row r="4278" spans="1:2">
      <c r="A4278" t="s">
        <v>6957</v>
      </c>
      <c r="B4278" s="246" t="str">
        <f>IF('15. Pooled investment vehicles'!D326="","",'15. Pooled investment vehicles'!D326)</f>
        <v/>
      </c>
    </row>
    <row r="4279" spans="1:2">
      <c r="A4279" t="s">
        <v>6958</v>
      </c>
      <c r="B4279" s="246" t="str">
        <f>IF('15. Pooled investment vehicles'!E326="Please select","",'15. Pooled investment vehicles'!E326)</f>
        <v/>
      </c>
    </row>
    <row r="4280" spans="1:2">
      <c r="A4280" t="s">
        <v>6959</v>
      </c>
      <c r="B4280" s="246" t="str">
        <f>IF('15. Pooled investment vehicles'!F326="Please select","",'15. Pooled investment vehicles'!F326)</f>
        <v/>
      </c>
    </row>
    <row r="4281" spans="1:2">
      <c r="A4281" t="s">
        <v>6960</v>
      </c>
      <c r="B4281" s="246" t="str">
        <f>IF('15. Pooled investment vehicles'!G326="Please select country","",'15. Pooled investment vehicles'!G326)</f>
        <v/>
      </c>
    </row>
    <row r="4282" spans="1:2">
      <c r="A4282" t="s">
        <v>6961</v>
      </c>
      <c r="B4282" s="246" t="str">
        <f>IF('15. Pooled investment vehicles'!H326="","",'15. Pooled investment vehicles'!H326)</f>
        <v/>
      </c>
    </row>
    <row r="4283" spans="1:2">
      <c r="A4283" t="s">
        <v>6962</v>
      </c>
      <c r="B4283" s="246" t="str">
        <f>IF('15. Pooled investment vehicles'!I326="Please select","",'15. Pooled investment vehicles'!I326)</f>
        <v/>
      </c>
    </row>
    <row r="4284" spans="1:2">
      <c r="A4284" t="s">
        <v>6963</v>
      </c>
      <c r="B4284" s="246" t="str">
        <f>IF('15. Pooled investment vehicles'!J326="","",'15. Pooled investment vehicles'!J326)</f>
        <v/>
      </c>
    </row>
    <row r="4285" spans="1:2">
      <c r="A4285" t="s">
        <v>6964</v>
      </c>
      <c r="B4285" s="246" t="str">
        <f>IF('15. Pooled investment vehicles'!K326="","",'15. Pooled investment vehicles'!K326)</f>
        <v/>
      </c>
    </row>
    <row r="4286" spans="1:2">
      <c r="A4286" t="s">
        <v>6965</v>
      </c>
      <c r="B4286" s="246" t="str">
        <f>IF('15. Pooled investment vehicles'!A327="","",'15. Pooled investment vehicles'!A327)</f>
        <v/>
      </c>
    </row>
    <row r="4287" spans="1:2">
      <c r="A4287" t="s">
        <v>6966</v>
      </c>
      <c r="B4287" s="246" t="str">
        <f>IF('15. Pooled investment vehicles'!B327="","",'15. Pooled investment vehicles'!B327)</f>
        <v/>
      </c>
    </row>
    <row r="4288" spans="1:2">
      <c r="A4288" t="s">
        <v>6967</v>
      </c>
      <c r="B4288" s="246" t="str">
        <f>IF('15. Pooled investment vehicles'!C327="","",'15. Pooled investment vehicles'!C327)</f>
        <v/>
      </c>
    </row>
    <row r="4289" spans="1:2">
      <c r="A4289" t="s">
        <v>6968</v>
      </c>
      <c r="B4289" s="246" t="str">
        <f>IF('15. Pooled investment vehicles'!D327="","",'15. Pooled investment vehicles'!D327)</f>
        <v/>
      </c>
    </row>
    <row r="4290" spans="1:2">
      <c r="A4290" t="s">
        <v>6969</v>
      </c>
      <c r="B4290" s="246" t="str">
        <f>IF('15. Pooled investment vehicles'!E327="Please select","",'15. Pooled investment vehicles'!E327)</f>
        <v/>
      </c>
    </row>
    <row r="4291" spans="1:2">
      <c r="A4291" t="s">
        <v>6970</v>
      </c>
      <c r="B4291" s="246" t="str">
        <f>IF('15. Pooled investment vehicles'!F327="Please select","",'15. Pooled investment vehicles'!F327)</f>
        <v/>
      </c>
    </row>
    <row r="4292" spans="1:2">
      <c r="A4292" t="s">
        <v>6971</v>
      </c>
      <c r="B4292" s="246" t="str">
        <f>IF('15. Pooled investment vehicles'!G327="Please select country","",'15. Pooled investment vehicles'!G327)</f>
        <v/>
      </c>
    </row>
    <row r="4293" spans="1:2">
      <c r="A4293" t="s">
        <v>6972</v>
      </c>
      <c r="B4293" s="246" t="str">
        <f>IF('15. Pooled investment vehicles'!H327="","",'15. Pooled investment vehicles'!H327)</f>
        <v/>
      </c>
    </row>
    <row r="4294" spans="1:2">
      <c r="A4294" t="s">
        <v>6973</v>
      </c>
      <c r="B4294" s="246" t="str">
        <f>IF('15. Pooled investment vehicles'!I327="Please select","",'15. Pooled investment vehicles'!I327)</f>
        <v/>
      </c>
    </row>
    <row r="4295" spans="1:2">
      <c r="A4295" t="s">
        <v>6974</v>
      </c>
      <c r="B4295" s="246" t="str">
        <f>IF('15. Pooled investment vehicles'!J327="","",'15. Pooled investment vehicles'!J327)</f>
        <v/>
      </c>
    </row>
    <row r="4296" spans="1:2">
      <c r="A4296" t="s">
        <v>6975</v>
      </c>
      <c r="B4296" s="246" t="str">
        <f>IF('15. Pooled investment vehicles'!K327="","",'15. Pooled investment vehicles'!K327)</f>
        <v/>
      </c>
    </row>
    <row r="4297" spans="1:2">
      <c r="A4297" t="s">
        <v>6976</v>
      </c>
      <c r="B4297" s="246" t="str">
        <f>IF('15. Pooled investment vehicles'!A328="","",'15. Pooled investment vehicles'!A328)</f>
        <v/>
      </c>
    </row>
    <row r="4298" spans="1:2">
      <c r="A4298" t="s">
        <v>6977</v>
      </c>
      <c r="B4298" s="246" t="str">
        <f>IF('15. Pooled investment vehicles'!B328="","",'15. Pooled investment vehicles'!B328)</f>
        <v/>
      </c>
    </row>
    <row r="4299" spans="1:2">
      <c r="A4299" t="s">
        <v>6978</v>
      </c>
      <c r="B4299" s="246" t="str">
        <f>IF('15. Pooled investment vehicles'!C328="","",'15. Pooled investment vehicles'!C328)</f>
        <v/>
      </c>
    </row>
    <row r="4300" spans="1:2">
      <c r="A4300" t="s">
        <v>6979</v>
      </c>
      <c r="B4300" s="246" t="str">
        <f>IF('15. Pooled investment vehicles'!D328="","",'15. Pooled investment vehicles'!D328)</f>
        <v/>
      </c>
    </row>
    <row r="4301" spans="1:2">
      <c r="A4301" t="s">
        <v>6980</v>
      </c>
      <c r="B4301" s="246" t="str">
        <f>IF('15. Pooled investment vehicles'!E328="Please select","",'15. Pooled investment vehicles'!E328)</f>
        <v/>
      </c>
    </row>
    <row r="4302" spans="1:2">
      <c r="A4302" t="s">
        <v>6981</v>
      </c>
      <c r="B4302" s="246" t="str">
        <f>IF('15. Pooled investment vehicles'!F328="Please select","",'15. Pooled investment vehicles'!F328)</f>
        <v/>
      </c>
    </row>
    <row r="4303" spans="1:2">
      <c r="A4303" t="s">
        <v>6982</v>
      </c>
      <c r="B4303" s="246" t="str">
        <f>IF('15. Pooled investment vehicles'!G328="Please select country","",'15. Pooled investment vehicles'!G328)</f>
        <v/>
      </c>
    </row>
    <row r="4304" spans="1:2">
      <c r="A4304" t="s">
        <v>6983</v>
      </c>
      <c r="B4304" s="246" t="str">
        <f>IF('15. Pooled investment vehicles'!H328="","",'15. Pooled investment vehicles'!H328)</f>
        <v/>
      </c>
    </row>
    <row r="4305" spans="1:2">
      <c r="A4305" t="s">
        <v>6984</v>
      </c>
      <c r="B4305" s="246" t="str">
        <f>IF('15. Pooled investment vehicles'!I328="Please select","",'15. Pooled investment vehicles'!I328)</f>
        <v/>
      </c>
    </row>
    <row r="4306" spans="1:2">
      <c r="A4306" t="s">
        <v>6985</v>
      </c>
      <c r="B4306" s="246" t="str">
        <f>IF('15. Pooled investment vehicles'!J328="","",'15. Pooled investment vehicles'!J328)</f>
        <v/>
      </c>
    </row>
    <row r="4307" spans="1:2">
      <c r="A4307" t="s">
        <v>6986</v>
      </c>
      <c r="B4307" s="246" t="str">
        <f>IF('15. Pooled investment vehicles'!K328="","",'15. Pooled investment vehicles'!K328)</f>
        <v/>
      </c>
    </row>
    <row r="4308" spans="1:2">
      <c r="A4308" t="s">
        <v>6987</v>
      </c>
      <c r="B4308" s="246" t="str">
        <f>IF('15. Pooled investment vehicles'!A329="","",'15. Pooled investment vehicles'!A329)</f>
        <v/>
      </c>
    </row>
    <row r="4309" spans="1:2">
      <c r="A4309" t="s">
        <v>6988</v>
      </c>
      <c r="B4309" s="246" t="str">
        <f>IF('15. Pooled investment vehicles'!B329="","",'15. Pooled investment vehicles'!B329)</f>
        <v/>
      </c>
    </row>
    <row r="4310" spans="1:2">
      <c r="A4310" t="s">
        <v>6989</v>
      </c>
      <c r="B4310" s="246" t="str">
        <f>IF('15. Pooled investment vehicles'!C329="","",'15. Pooled investment vehicles'!C329)</f>
        <v/>
      </c>
    </row>
    <row r="4311" spans="1:2">
      <c r="A4311" t="s">
        <v>6990</v>
      </c>
      <c r="B4311" s="246" t="str">
        <f>IF('15. Pooled investment vehicles'!D329="","",'15. Pooled investment vehicles'!D329)</f>
        <v/>
      </c>
    </row>
    <row r="4312" spans="1:2">
      <c r="A4312" t="s">
        <v>6991</v>
      </c>
      <c r="B4312" s="246" t="str">
        <f>IF('15. Pooled investment vehicles'!E329="Please select","",'15. Pooled investment vehicles'!E329)</f>
        <v/>
      </c>
    </row>
    <row r="4313" spans="1:2">
      <c r="A4313" t="s">
        <v>6992</v>
      </c>
      <c r="B4313" s="246" t="str">
        <f>IF('15. Pooled investment vehicles'!F329="Please select","",'15. Pooled investment vehicles'!F329)</f>
        <v/>
      </c>
    </row>
    <row r="4314" spans="1:2">
      <c r="A4314" t="s">
        <v>6993</v>
      </c>
      <c r="B4314" s="246" t="str">
        <f>IF('15. Pooled investment vehicles'!G329="Please select country","",'15. Pooled investment vehicles'!G329)</f>
        <v/>
      </c>
    </row>
    <row r="4315" spans="1:2">
      <c r="A4315" t="s">
        <v>6994</v>
      </c>
      <c r="B4315" s="246" t="str">
        <f>IF('15. Pooled investment vehicles'!H329="","",'15. Pooled investment vehicles'!H329)</f>
        <v/>
      </c>
    </row>
    <row r="4316" spans="1:2">
      <c r="A4316" t="s">
        <v>6995</v>
      </c>
      <c r="B4316" s="246" t="str">
        <f>IF('15. Pooled investment vehicles'!I329="Please select","",'15. Pooled investment vehicles'!I329)</f>
        <v/>
      </c>
    </row>
    <row r="4317" spans="1:2">
      <c r="A4317" t="s">
        <v>6996</v>
      </c>
      <c r="B4317" s="246" t="str">
        <f>IF('15. Pooled investment vehicles'!J329="","",'15. Pooled investment vehicles'!J329)</f>
        <v/>
      </c>
    </row>
    <row r="4318" spans="1:2">
      <c r="A4318" t="s">
        <v>6997</v>
      </c>
      <c r="B4318" s="246" t="str">
        <f>IF('15. Pooled investment vehicles'!K329="","",'15. Pooled investment vehicles'!K329)</f>
        <v/>
      </c>
    </row>
    <row r="4319" spans="1:2">
      <c r="A4319" t="s">
        <v>6998</v>
      </c>
      <c r="B4319" s="246" t="str">
        <f>IF('15. Pooled investment vehicles'!A330="","",'15. Pooled investment vehicles'!A330)</f>
        <v/>
      </c>
    </row>
    <row r="4320" spans="1:2">
      <c r="A4320" t="s">
        <v>6999</v>
      </c>
      <c r="B4320" s="246" t="str">
        <f>IF('15. Pooled investment vehicles'!B330="","",'15. Pooled investment vehicles'!B330)</f>
        <v/>
      </c>
    </row>
    <row r="4321" spans="1:2">
      <c r="A4321" t="s">
        <v>7000</v>
      </c>
      <c r="B4321" s="246" t="str">
        <f>IF('15. Pooled investment vehicles'!C330="","",'15. Pooled investment vehicles'!C330)</f>
        <v/>
      </c>
    </row>
    <row r="4322" spans="1:2">
      <c r="A4322" t="s">
        <v>7001</v>
      </c>
      <c r="B4322" s="246" t="str">
        <f>IF('15. Pooled investment vehicles'!D330="","",'15. Pooled investment vehicles'!D330)</f>
        <v/>
      </c>
    </row>
    <row r="4323" spans="1:2">
      <c r="A4323" t="s">
        <v>7002</v>
      </c>
      <c r="B4323" s="246" t="str">
        <f>IF('15. Pooled investment vehicles'!E330="Please select","",'15. Pooled investment vehicles'!E330)</f>
        <v/>
      </c>
    </row>
    <row r="4324" spans="1:2">
      <c r="A4324" t="s">
        <v>7003</v>
      </c>
      <c r="B4324" s="246" t="str">
        <f>IF('15. Pooled investment vehicles'!F330="Please select","",'15. Pooled investment vehicles'!F330)</f>
        <v/>
      </c>
    </row>
    <row r="4325" spans="1:2">
      <c r="A4325" t="s">
        <v>7004</v>
      </c>
      <c r="B4325" s="246" t="str">
        <f>IF('15. Pooled investment vehicles'!G330="Please select country","",'15. Pooled investment vehicles'!G330)</f>
        <v/>
      </c>
    </row>
    <row r="4326" spans="1:2">
      <c r="A4326" t="s">
        <v>7005</v>
      </c>
      <c r="B4326" s="246" t="str">
        <f>IF('15. Pooled investment vehicles'!H330="","",'15. Pooled investment vehicles'!H330)</f>
        <v/>
      </c>
    </row>
    <row r="4327" spans="1:2">
      <c r="A4327" t="s">
        <v>7006</v>
      </c>
      <c r="B4327" s="246" t="str">
        <f>IF('15. Pooled investment vehicles'!I330="Please select","",'15. Pooled investment vehicles'!I330)</f>
        <v/>
      </c>
    </row>
    <row r="4328" spans="1:2">
      <c r="A4328" t="s">
        <v>7007</v>
      </c>
      <c r="B4328" s="246" t="str">
        <f>IF('15. Pooled investment vehicles'!J330="","",'15. Pooled investment vehicles'!J330)</f>
        <v/>
      </c>
    </row>
    <row r="4329" spans="1:2">
      <c r="A4329" t="s">
        <v>7008</v>
      </c>
      <c r="B4329" s="246" t="str">
        <f>IF('15. Pooled investment vehicles'!K330="","",'15. Pooled investment vehicles'!K330)</f>
        <v/>
      </c>
    </row>
    <row r="4330" spans="1:2">
      <c r="A4330" t="s">
        <v>7009</v>
      </c>
      <c r="B4330" s="246" t="str">
        <f>IF('15. Pooled investment vehicles'!A331="","",'15. Pooled investment vehicles'!A331)</f>
        <v/>
      </c>
    </row>
    <row r="4331" spans="1:2">
      <c r="A4331" t="s">
        <v>7010</v>
      </c>
      <c r="B4331" s="246" t="str">
        <f>IF('15. Pooled investment vehicles'!B331="","",'15. Pooled investment vehicles'!B331)</f>
        <v/>
      </c>
    </row>
    <row r="4332" spans="1:2">
      <c r="A4332" t="s">
        <v>7011</v>
      </c>
      <c r="B4332" s="246" t="str">
        <f>IF('15. Pooled investment vehicles'!C331="","",'15. Pooled investment vehicles'!C331)</f>
        <v/>
      </c>
    </row>
    <row r="4333" spans="1:2">
      <c r="A4333" t="s">
        <v>7012</v>
      </c>
      <c r="B4333" s="246" t="str">
        <f>IF('15. Pooled investment vehicles'!D331="","",'15. Pooled investment vehicles'!D331)</f>
        <v/>
      </c>
    </row>
    <row r="4334" spans="1:2">
      <c r="A4334" t="s">
        <v>7013</v>
      </c>
      <c r="B4334" s="246" t="str">
        <f>IF('15. Pooled investment vehicles'!E331="Please select","",'15. Pooled investment vehicles'!E331)</f>
        <v/>
      </c>
    </row>
    <row r="4335" spans="1:2">
      <c r="A4335" t="s">
        <v>7014</v>
      </c>
      <c r="B4335" s="246" t="str">
        <f>IF('15. Pooled investment vehicles'!F331="Please select","",'15. Pooled investment vehicles'!F331)</f>
        <v/>
      </c>
    </row>
    <row r="4336" spans="1:2">
      <c r="A4336" t="s">
        <v>7015</v>
      </c>
      <c r="B4336" s="246" t="str">
        <f>IF('15. Pooled investment vehicles'!G331="Please select country","",'15. Pooled investment vehicles'!G331)</f>
        <v/>
      </c>
    </row>
    <row r="4337" spans="1:2">
      <c r="A4337" t="s">
        <v>7016</v>
      </c>
      <c r="B4337" s="246" t="str">
        <f>IF('15. Pooled investment vehicles'!H331="","",'15. Pooled investment vehicles'!H331)</f>
        <v/>
      </c>
    </row>
    <row r="4338" spans="1:2">
      <c r="A4338" t="s">
        <v>7017</v>
      </c>
      <c r="B4338" s="246" t="str">
        <f>IF('15. Pooled investment vehicles'!I331="Please select","",'15. Pooled investment vehicles'!I331)</f>
        <v/>
      </c>
    </row>
    <row r="4339" spans="1:2">
      <c r="A4339" t="s">
        <v>7018</v>
      </c>
      <c r="B4339" s="246" t="str">
        <f>IF('15. Pooled investment vehicles'!J331="","",'15. Pooled investment vehicles'!J331)</f>
        <v/>
      </c>
    </row>
    <row r="4340" spans="1:2">
      <c r="A4340" t="s">
        <v>7019</v>
      </c>
      <c r="B4340" s="246" t="str">
        <f>IF('15. Pooled investment vehicles'!K331="","",'15. Pooled investment vehicles'!K331)</f>
        <v/>
      </c>
    </row>
    <row r="4341" spans="1:2">
      <c r="A4341" t="s">
        <v>7020</v>
      </c>
      <c r="B4341" s="246" t="str">
        <f>IF('15. Pooled investment vehicles'!A332="","",'15. Pooled investment vehicles'!A332)</f>
        <v/>
      </c>
    </row>
    <row r="4342" spans="1:2">
      <c r="A4342" t="s">
        <v>7021</v>
      </c>
      <c r="B4342" s="246" t="str">
        <f>IF('15. Pooled investment vehicles'!B332="","",'15. Pooled investment vehicles'!B332)</f>
        <v/>
      </c>
    </row>
    <row r="4343" spans="1:2">
      <c r="A4343" t="s">
        <v>7022</v>
      </c>
      <c r="B4343" s="246" t="str">
        <f>IF('15. Pooled investment vehicles'!C332="","",'15. Pooled investment vehicles'!C332)</f>
        <v/>
      </c>
    </row>
    <row r="4344" spans="1:2">
      <c r="A4344" t="s">
        <v>7023</v>
      </c>
      <c r="B4344" s="246" t="str">
        <f>IF('15. Pooled investment vehicles'!D332="","",'15. Pooled investment vehicles'!D332)</f>
        <v/>
      </c>
    </row>
    <row r="4345" spans="1:2">
      <c r="A4345" t="s">
        <v>7024</v>
      </c>
      <c r="B4345" s="246" t="str">
        <f>IF('15. Pooled investment vehicles'!E332="Please select","",'15. Pooled investment vehicles'!E332)</f>
        <v/>
      </c>
    </row>
    <row r="4346" spans="1:2">
      <c r="A4346" t="s">
        <v>7025</v>
      </c>
      <c r="B4346" s="246" t="str">
        <f>IF('15. Pooled investment vehicles'!F332="Please select","",'15. Pooled investment vehicles'!F332)</f>
        <v/>
      </c>
    </row>
    <row r="4347" spans="1:2">
      <c r="A4347" t="s">
        <v>7026</v>
      </c>
      <c r="B4347" s="246" t="str">
        <f>IF('15. Pooled investment vehicles'!G332="Please select country","",'15. Pooled investment vehicles'!G332)</f>
        <v/>
      </c>
    </row>
    <row r="4348" spans="1:2">
      <c r="A4348" t="s">
        <v>7027</v>
      </c>
      <c r="B4348" s="246" t="str">
        <f>IF('15. Pooled investment vehicles'!H332="","",'15. Pooled investment vehicles'!H332)</f>
        <v/>
      </c>
    </row>
    <row r="4349" spans="1:2">
      <c r="A4349" t="s">
        <v>7028</v>
      </c>
      <c r="B4349" s="246" t="str">
        <f>IF('15. Pooled investment vehicles'!I332="Please select","",'15. Pooled investment vehicles'!I332)</f>
        <v/>
      </c>
    </row>
    <row r="4350" spans="1:2">
      <c r="A4350" t="s">
        <v>7029</v>
      </c>
      <c r="B4350" s="246" t="str">
        <f>IF('15. Pooled investment vehicles'!J332="","",'15. Pooled investment vehicles'!J332)</f>
        <v/>
      </c>
    </row>
    <row r="4351" spans="1:2">
      <c r="A4351" t="s">
        <v>7030</v>
      </c>
      <c r="B4351" s="246" t="str">
        <f>IF('15. Pooled investment vehicles'!K332="","",'15. Pooled investment vehicles'!K332)</f>
        <v/>
      </c>
    </row>
    <row r="4352" spans="1:2">
      <c r="A4352" t="s">
        <v>7031</v>
      </c>
      <c r="B4352" s="246" t="str">
        <f>IF('15. Pooled investment vehicles'!A333="","",'15. Pooled investment vehicles'!A333)</f>
        <v/>
      </c>
    </row>
    <row r="4353" spans="1:2">
      <c r="A4353" t="s">
        <v>7032</v>
      </c>
      <c r="B4353" s="246" t="str">
        <f>IF('15. Pooled investment vehicles'!B333="","",'15. Pooled investment vehicles'!B333)</f>
        <v/>
      </c>
    </row>
    <row r="4354" spans="1:2">
      <c r="A4354" t="s">
        <v>7033</v>
      </c>
      <c r="B4354" s="246" t="str">
        <f>IF('15. Pooled investment vehicles'!C333="","",'15. Pooled investment vehicles'!C333)</f>
        <v/>
      </c>
    </row>
    <row r="4355" spans="1:2">
      <c r="A4355" t="s">
        <v>7034</v>
      </c>
      <c r="B4355" s="246" t="str">
        <f>IF('15. Pooled investment vehicles'!D333="","",'15. Pooled investment vehicles'!D333)</f>
        <v/>
      </c>
    </row>
    <row r="4356" spans="1:2">
      <c r="A4356" t="s">
        <v>7035</v>
      </c>
      <c r="B4356" s="246" t="str">
        <f>IF('15. Pooled investment vehicles'!E333="Please select","",'15. Pooled investment vehicles'!E333)</f>
        <v/>
      </c>
    </row>
    <row r="4357" spans="1:2">
      <c r="A4357" t="s">
        <v>7036</v>
      </c>
      <c r="B4357" s="246" t="str">
        <f>IF('15. Pooled investment vehicles'!F333="Please select","",'15. Pooled investment vehicles'!F333)</f>
        <v/>
      </c>
    </row>
    <row r="4358" spans="1:2">
      <c r="A4358" t="s">
        <v>7037</v>
      </c>
      <c r="B4358" s="246" t="str">
        <f>IF('15. Pooled investment vehicles'!G333="Please select country","",'15. Pooled investment vehicles'!G333)</f>
        <v/>
      </c>
    </row>
    <row r="4359" spans="1:2">
      <c r="A4359" t="s">
        <v>7038</v>
      </c>
      <c r="B4359" s="246" t="str">
        <f>IF('15. Pooled investment vehicles'!H333="","",'15. Pooled investment vehicles'!H333)</f>
        <v/>
      </c>
    </row>
    <row r="4360" spans="1:2">
      <c r="A4360" t="s">
        <v>7039</v>
      </c>
      <c r="B4360" s="246" t="str">
        <f>IF('15. Pooled investment vehicles'!I333="Please select","",'15. Pooled investment vehicles'!I333)</f>
        <v/>
      </c>
    </row>
    <row r="4361" spans="1:2">
      <c r="A4361" t="s">
        <v>7040</v>
      </c>
      <c r="B4361" s="246" t="str">
        <f>IF('15. Pooled investment vehicles'!J333="","",'15. Pooled investment vehicles'!J333)</f>
        <v/>
      </c>
    </row>
    <row r="4362" spans="1:2">
      <c r="A4362" t="s">
        <v>7041</v>
      </c>
      <c r="B4362" s="246" t="str">
        <f>IF('15. Pooled investment vehicles'!K333="","",'15. Pooled investment vehicles'!K333)</f>
        <v/>
      </c>
    </row>
    <row r="4363" spans="1:2">
      <c r="A4363" t="s">
        <v>7042</v>
      </c>
      <c r="B4363" s="246" t="str">
        <f>IF('15. Pooled investment vehicles'!A334="","",'15. Pooled investment vehicles'!A334)</f>
        <v/>
      </c>
    </row>
    <row r="4364" spans="1:2">
      <c r="A4364" t="s">
        <v>7043</v>
      </c>
      <c r="B4364" s="246" t="str">
        <f>IF('15. Pooled investment vehicles'!B334="","",'15. Pooled investment vehicles'!B334)</f>
        <v/>
      </c>
    </row>
    <row r="4365" spans="1:2">
      <c r="A4365" t="s">
        <v>7044</v>
      </c>
      <c r="B4365" s="246" t="str">
        <f>IF('15. Pooled investment vehicles'!C334="","",'15. Pooled investment vehicles'!C334)</f>
        <v/>
      </c>
    </row>
    <row r="4366" spans="1:2">
      <c r="A4366" t="s">
        <v>7045</v>
      </c>
      <c r="B4366" s="246" t="str">
        <f>IF('15. Pooled investment vehicles'!D334="","",'15. Pooled investment vehicles'!D334)</f>
        <v/>
      </c>
    </row>
    <row r="4367" spans="1:2">
      <c r="A4367" t="s">
        <v>7046</v>
      </c>
      <c r="B4367" s="246" t="str">
        <f>IF('15. Pooled investment vehicles'!E334="Please select","",'15. Pooled investment vehicles'!E334)</f>
        <v/>
      </c>
    </row>
    <row r="4368" spans="1:2">
      <c r="A4368" t="s">
        <v>7047</v>
      </c>
      <c r="B4368" s="246" t="str">
        <f>IF('15. Pooled investment vehicles'!F334="Please select","",'15. Pooled investment vehicles'!F334)</f>
        <v/>
      </c>
    </row>
    <row r="4369" spans="1:2">
      <c r="A4369" t="s">
        <v>7048</v>
      </c>
      <c r="B4369" s="246" t="str">
        <f>IF('15. Pooled investment vehicles'!G334="Please select country","",'15. Pooled investment vehicles'!G334)</f>
        <v/>
      </c>
    </row>
    <row r="4370" spans="1:2">
      <c r="A4370" t="s">
        <v>7049</v>
      </c>
      <c r="B4370" s="246" t="str">
        <f>IF('15. Pooled investment vehicles'!H334="","",'15. Pooled investment vehicles'!H334)</f>
        <v/>
      </c>
    </row>
    <row r="4371" spans="1:2">
      <c r="A4371" t="s">
        <v>7050</v>
      </c>
      <c r="B4371" s="246" t="str">
        <f>IF('15. Pooled investment vehicles'!I334="Please select","",'15. Pooled investment vehicles'!I334)</f>
        <v/>
      </c>
    </row>
    <row r="4372" spans="1:2">
      <c r="A4372" t="s">
        <v>7051</v>
      </c>
      <c r="B4372" s="246" t="str">
        <f>IF('15. Pooled investment vehicles'!J334="","",'15. Pooled investment vehicles'!J334)</f>
        <v/>
      </c>
    </row>
    <row r="4373" spans="1:2">
      <c r="A4373" t="s">
        <v>7052</v>
      </c>
      <c r="B4373" s="246" t="str">
        <f>IF('15. Pooled investment vehicles'!K334="","",'15. Pooled investment vehicles'!K334)</f>
        <v/>
      </c>
    </row>
    <row r="4374" spans="1:2">
      <c r="A4374" t="s">
        <v>7053</v>
      </c>
      <c r="B4374" s="246" t="str">
        <f>IF('15. Pooled investment vehicles'!A335="","",'15. Pooled investment vehicles'!A335)</f>
        <v/>
      </c>
    </row>
    <row r="4375" spans="1:2">
      <c r="A4375" t="s">
        <v>7054</v>
      </c>
      <c r="B4375" s="246" t="str">
        <f>IF('15. Pooled investment vehicles'!B335="","",'15. Pooled investment vehicles'!B335)</f>
        <v/>
      </c>
    </row>
    <row r="4376" spans="1:2">
      <c r="A4376" t="s">
        <v>7055</v>
      </c>
      <c r="B4376" s="246" t="str">
        <f>IF('15. Pooled investment vehicles'!C335="","",'15. Pooled investment vehicles'!C335)</f>
        <v/>
      </c>
    </row>
    <row r="4377" spans="1:2">
      <c r="A4377" t="s">
        <v>7056</v>
      </c>
      <c r="B4377" s="246" t="str">
        <f>IF('15. Pooled investment vehicles'!D335="","",'15. Pooled investment vehicles'!D335)</f>
        <v/>
      </c>
    </row>
    <row r="4378" spans="1:2">
      <c r="A4378" t="s">
        <v>7057</v>
      </c>
      <c r="B4378" s="246" t="str">
        <f>IF('15. Pooled investment vehicles'!E335="Please select","",'15. Pooled investment vehicles'!E335)</f>
        <v/>
      </c>
    </row>
    <row r="4379" spans="1:2">
      <c r="A4379" t="s">
        <v>7058</v>
      </c>
      <c r="B4379" s="246" t="str">
        <f>IF('15. Pooled investment vehicles'!F335="Please select","",'15. Pooled investment vehicles'!F335)</f>
        <v/>
      </c>
    </row>
    <row r="4380" spans="1:2">
      <c r="A4380" t="s">
        <v>7059</v>
      </c>
      <c r="B4380" s="246" t="str">
        <f>IF('15. Pooled investment vehicles'!G335="Please select country","",'15. Pooled investment vehicles'!G335)</f>
        <v/>
      </c>
    </row>
    <row r="4381" spans="1:2">
      <c r="A4381" t="s">
        <v>7060</v>
      </c>
      <c r="B4381" s="246" t="str">
        <f>IF('15. Pooled investment vehicles'!H335="","",'15. Pooled investment vehicles'!H335)</f>
        <v/>
      </c>
    </row>
    <row r="4382" spans="1:2">
      <c r="A4382" t="s">
        <v>7061</v>
      </c>
      <c r="B4382" s="246" t="str">
        <f>IF('15. Pooled investment vehicles'!I335="Please select","",'15. Pooled investment vehicles'!I335)</f>
        <v/>
      </c>
    </row>
    <row r="4383" spans="1:2">
      <c r="A4383" t="s">
        <v>7062</v>
      </c>
      <c r="B4383" s="246" t="str">
        <f>IF('15. Pooled investment vehicles'!J335="","",'15. Pooled investment vehicles'!J335)</f>
        <v/>
      </c>
    </row>
    <row r="4384" spans="1:2">
      <c r="A4384" t="s">
        <v>7063</v>
      </c>
      <c r="B4384" s="246" t="str">
        <f>IF('15. Pooled investment vehicles'!K335="","",'15. Pooled investment vehicles'!K335)</f>
        <v/>
      </c>
    </row>
    <row r="4385" spans="1:2">
      <c r="A4385" t="s">
        <v>7064</v>
      </c>
      <c r="B4385" s="246" t="str">
        <f>IF('15. Pooled investment vehicles'!A336="","",'15. Pooled investment vehicles'!A336)</f>
        <v/>
      </c>
    </row>
    <row r="4386" spans="1:2">
      <c r="A4386" t="s">
        <v>7065</v>
      </c>
      <c r="B4386" s="246" t="str">
        <f>IF('15. Pooled investment vehicles'!B336="","",'15. Pooled investment vehicles'!B336)</f>
        <v/>
      </c>
    </row>
    <row r="4387" spans="1:2">
      <c r="A4387" t="s">
        <v>7066</v>
      </c>
      <c r="B4387" s="246" t="str">
        <f>IF('15. Pooled investment vehicles'!C336="","",'15. Pooled investment vehicles'!C336)</f>
        <v/>
      </c>
    </row>
    <row r="4388" spans="1:2">
      <c r="A4388" t="s">
        <v>7067</v>
      </c>
      <c r="B4388" s="246" t="str">
        <f>IF('15. Pooled investment vehicles'!D336="","",'15. Pooled investment vehicles'!D336)</f>
        <v/>
      </c>
    </row>
    <row r="4389" spans="1:2">
      <c r="A4389" t="s">
        <v>7068</v>
      </c>
      <c r="B4389" s="246" t="str">
        <f>IF('15. Pooled investment vehicles'!E336="Please select","",'15. Pooled investment vehicles'!E336)</f>
        <v/>
      </c>
    </row>
    <row r="4390" spans="1:2">
      <c r="A4390" t="s">
        <v>7069</v>
      </c>
      <c r="B4390" s="246" t="str">
        <f>IF('15. Pooled investment vehicles'!F336="Please select","",'15. Pooled investment vehicles'!F336)</f>
        <v/>
      </c>
    </row>
    <row r="4391" spans="1:2">
      <c r="A4391" t="s">
        <v>7070</v>
      </c>
      <c r="B4391" s="246" t="str">
        <f>IF('15. Pooled investment vehicles'!G336="Please select country","",'15. Pooled investment vehicles'!G336)</f>
        <v/>
      </c>
    </row>
    <row r="4392" spans="1:2">
      <c r="A4392" t="s">
        <v>7071</v>
      </c>
      <c r="B4392" s="246" t="str">
        <f>IF('15. Pooled investment vehicles'!H336="","",'15. Pooled investment vehicles'!H336)</f>
        <v/>
      </c>
    </row>
    <row r="4393" spans="1:2">
      <c r="A4393" t="s">
        <v>7072</v>
      </c>
      <c r="B4393" s="246" t="str">
        <f>IF('15. Pooled investment vehicles'!I336="Please select","",'15. Pooled investment vehicles'!I336)</f>
        <v/>
      </c>
    </row>
    <row r="4394" spans="1:2">
      <c r="A4394" t="s">
        <v>7073</v>
      </c>
      <c r="B4394" s="246" t="str">
        <f>IF('15. Pooled investment vehicles'!J336="","",'15. Pooled investment vehicles'!J336)</f>
        <v/>
      </c>
    </row>
    <row r="4395" spans="1:2">
      <c r="A4395" t="s">
        <v>7074</v>
      </c>
      <c r="B4395" s="246" t="str">
        <f>IF('15. Pooled investment vehicles'!K336="","",'15. Pooled investment vehicles'!K336)</f>
        <v/>
      </c>
    </row>
    <row r="4396" spans="1:2">
      <c r="A4396" t="s">
        <v>7075</v>
      </c>
      <c r="B4396" s="246" t="str">
        <f>IF('15. Pooled investment vehicles'!A337="","",'15. Pooled investment vehicles'!A337)</f>
        <v/>
      </c>
    </row>
    <row r="4397" spans="1:2">
      <c r="A4397" t="s">
        <v>7076</v>
      </c>
      <c r="B4397" s="246" t="str">
        <f>IF('15. Pooled investment vehicles'!B337="","",'15. Pooled investment vehicles'!B337)</f>
        <v/>
      </c>
    </row>
    <row r="4398" spans="1:2">
      <c r="A4398" t="s">
        <v>7077</v>
      </c>
      <c r="B4398" s="246" t="str">
        <f>IF('15. Pooled investment vehicles'!C337="","",'15. Pooled investment vehicles'!C337)</f>
        <v/>
      </c>
    </row>
    <row r="4399" spans="1:2">
      <c r="A4399" t="s">
        <v>7078</v>
      </c>
      <c r="B4399" s="246" t="str">
        <f>IF('15. Pooled investment vehicles'!D337="","",'15. Pooled investment vehicles'!D337)</f>
        <v/>
      </c>
    </row>
    <row r="4400" spans="1:2">
      <c r="A4400" t="s">
        <v>7079</v>
      </c>
      <c r="B4400" s="246" t="str">
        <f>IF('15. Pooled investment vehicles'!E337="Please select","",'15. Pooled investment vehicles'!E337)</f>
        <v/>
      </c>
    </row>
    <row r="4401" spans="1:2">
      <c r="A4401" t="s">
        <v>7080</v>
      </c>
      <c r="B4401" s="246" t="str">
        <f>IF('15. Pooled investment vehicles'!F337="Please select","",'15. Pooled investment vehicles'!F337)</f>
        <v/>
      </c>
    </row>
    <row r="4402" spans="1:2">
      <c r="A4402" t="s">
        <v>7081</v>
      </c>
      <c r="B4402" s="246" t="str">
        <f>IF('15. Pooled investment vehicles'!G337="Please select country","",'15. Pooled investment vehicles'!G337)</f>
        <v/>
      </c>
    </row>
    <row r="4403" spans="1:2">
      <c r="A4403" t="s">
        <v>7082</v>
      </c>
      <c r="B4403" s="246" t="str">
        <f>IF('15. Pooled investment vehicles'!H337="","",'15. Pooled investment vehicles'!H337)</f>
        <v/>
      </c>
    </row>
    <row r="4404" spans="1:2">
      <c r="A4404" t="s">
        <v>7083</v>
      </c>
      <c r="B4404" s="246" t="str">
        <f>IF('15. Pooled investment vehicles'!I337="Please select","",'15. Pooled investment vehicles'!I337)</f>
        <v/>
      </c>
    </row>
    <row r="4405" spans="1:2">
      <c r="A4405" t="s">
        <v>7084</v>
      </c>
      <c r="B4405" s="246" t="str">
        <f>IF('15. Pooled investment vehicles'!J337="","",'15. Pooled investment vehicles'!J337)</f>
        <v/>
      </c>
    </row>
    <row r="4406" spans="1:2">
      <c r="A4406" t="s">
        <v>7085</v>
      </c>
      <c r="B4406" s="246" t="str">
        <f>IF('15. Pooled investment vehicles'!K337="","",'15. Pooled investment vehicles'!K337)</f>
        <v/>
      </c>
    </row>
    <row r="4407" spans="1:2">
      <c r="A4407" t="s">
        <v>7086</v>
      </c>
      <c r="B4407" s="246" t="str">
        <f>IF('15. Pooled investment vehicles'!A338="","",'15. Pooled investment vehicles'!A338)</f>
        <v/>
      </c>
    </row>
    <row r="4408" spans="1:2">
      <c r="A4408" t="s">
        <v>7087</v>
      </c>
      <c r="B4408" s="246" t="str">
        <f>IF('15. Pooled investment vehicles'!B338="","",'15. Pooled investment vehicles'!B338)</f>
        <v/>
      </c>
    </row>
    <row r="4409" spans="1:2">
      <c r="A4409" t="s">
        <v>7088</v>
      </c>
      <c r="B4409" s="246" t="str">
        <f>IF('15. Pooled investment vehicles'!C338="","",'15. Pooled investment vehicles'!C338)</f>
        <v/>
      </c>
    </row>
    <row r="4410" spans="1:2">
      <c r="A4410" t="s">
        <v>7089</v>
      </c>
      <c r="B4410" s="246" t="str">
        <f>IF('15. Pooled investment vehicles'!D338="","",'15. Pooled investment vehicles'!D338)</f>
        <v/>
      </c>
    </row>
    <row r="4411" spans="1:2">
      <c r="A4411" t="s">
        <v>7090</v>
      </c>
      <c r="B4411" s="246" t="str">
        <f>IF('15. Pooled investment vehicles'!E338="Please select","",'15. Pooled investment vehicles'!E338)</f>
        <v/>
      </c>
    </row>
    <row r="4412" spans="1:2">
      <c r="A4412" t="s">
        <v>7091</v>
      </c>
      <c r="B4412" s="246" t="str">
        <f>IF('15. Pooled investment vehicles'!F338="Please select","",'15. Pooled investment vehicles'!F338)</f>
        <v/>
      </c>
    </row>
    <row r="4413" spans="1:2">
      <c r="A4413" t="s">
        <v>7092</v>
      </c>
      <c r="B4413" s="246" t="str">
        <f>IF('15. Pooled investment vehicles'!G338="Please select country","",'15. Pooled investment vehicles'!G338)</f>
        <v/>
      </c>
    </row>
    <row r="4414" spans="1:2">
      <c r="A4414" t="s">
        <v>7093</v>
      </c>
      <c r="B4414" s="246" t="str">
        <f>IF('15. Pooled investment vehicles'!H338="","",'15. Pooled investment vehicles'!H338)</f>
        <v/>
      </c>
    </row>
    <row r="4415" spans="1:2">
      <c r="A4415" t="s">
        <v>7094</v>
      </c>
      <c r="B4415" s="246" t="str">
        <f>IF('15. Pooled investment vehicles'!I338="Please select","",'15. Pooled investment vehicles'!I338)</f>
        <v/>
      </c>
    </row>
    <row r="4416" spans="1:2">
      <c r="A4416" t="s">
        <v>7095</v>
      </c>
      <c r="B4416" s="246" t="str">
        <f>IF('15. Pooled investment vehicles'!J338="","",'15. Pooled investment vehicles'!J338)</f>
        <v/>
      </c>
    </row>
    <row r="4417" spans="1:2">
      <c r="A4417" t="s">
        <v>7096</v>
      </c>
      <c r="B4417" s="246" t="str">
        <f>IF('15. Pooled investment vehicles'!K338="","",'15. Pooled investment vehicles'!K338)</f>
        <v/>
      </c>
    </row>
    <row r="4418" spans="1:2">
      <c r="A4418" t="s">
        <v>7097</v>
      </c>
      <c r="B4418" s="246" t="str">
        <f>IF('15. Pooled investment vehicles'!A339="","",'15. Pooled investment vehicles'!A339)</f>
        <v/>
      </c>
    </row>
    <row r="4419" spans="1:2">
      <c r="A4419" t="s">
        <v>7098</v>
      </c>
      <c r="B4419" s="246" t="str">
        <f>IF('15. Pooled investment vehicles'!B339="","",'15. Pooled investment vehicles'!B339)</f>
        <v/>
      </c>
    </row>
    <row r="4420" spans="1:2">
      <c r="A4420" t="s">
        <v>7099</v>
      </c>
      <c r="B4420" s="246" t="str">
        <f>IF('15. Pooled investment vehicles'!C339="","",'15. Pooled investment vehicles'!C339)</f>
        <v/>
      </c>
    </row>
    <row r="4421" spans="1:2">
      <c r="A4421" t="s">
        <v>7100</v>
      </c>
      <c r="B4421" s="246" t="str">
        <f>IF('15. Pooled investment vehicles'!D339="","",'15. Pooled investment vehicles'!D339)</f>
        <v/>
      </c>
    </row>
    <row r="4422" spans="1:2">
      <c r="A4422" t="s">
        <v>7101</v>
      </c>
      <c r="B4422" s="246" t="str">
        <f>IF('15. Pooled investment vehicles'!E339="Please select","",'15. Pooled investment vehicles'!E339)</f>
        <v/>
      </c>
    </row>
    <row r="4423" spans="1:2">
      <c r="A4423" t="s">
        <v>7102</v>
      </c>
      <c r="B4423" s="246" t="str">
        <f>IF('15. Pooled investment vehicles'!F339="Please select","",'15. Pooled investment vehicles'!F339)</f>
        <v/>
      </c>
    </row>
    <row r="4424" spans="1:2">
      <c r="A4424" t="s">
        <v>7103</v>
      </c>
      <c r="B4424" s="246" t="str">
        <f>IF('15. Pooled investment vehicles'!G339="Please select country","",'15. Pooled investment vehicles'!G339)</f>
        <v/>
      </c>
    </row>
    <row r="4425" spans="1:2">
      <c r="A4425" t="s">
        <v>7104</v>
      </c>
      <c r="B4425" s="246" t="str">
        <f>IF('15. Pooled investment vehicles'!H339="","",'15. Pooled investment vehicles'!H339)</f>
        <v/>
      </c>
    </row>
    <row r="4426" spans="1:2">
      <c r="A4426" t="s">
        <v>7105</v>
      </c>
      <c r="B4426" s="246" t="str">
        <f>IF('15. Pooled investment vehicles'!I339="Please select","",'15. Pooled investment vehicles'!I339)</f>
        <v/>
      </c>
    </row>
    <row r="4427" spans="1:2">
      <c r="A4427" t="s">
        <v>7106</v>
      </c>
      <c r="B4427" s="246" t="str">
        <f>IF('15. Pooled investment vehicles'!J339="","",'15. Pooled investment vehicles'!J339)</f>
        <v/>
      </c>
    </row>
    <row r="4428" spans="1:2">
      <c r="A4428" t="s">
        <v>7107</v>
      </c>
      <c r="B4428" s="246" t="str">
        <f>IF('15. Pooled investment vehicles'!K339="","",'15. Pooled investment vehicles'!K339)</f>
        <v/>
      </c>
    </row>
    <row r="4429" spans="1:2">
      <c r="A4429" t="s">
        <v>7108</v>
      </c>
      <c r="B4429" s="246" t="str">
        <f>IF('15. Pooled investment vehicles'!A340="","",'15. Pooled investment vehicles'!A340)</f>
        <v/>
      </c>
    </row>
    <row r="4430" spans="1:2">
      <c r="A4430" t="s">
        <v>7109</v>
      </c>
      <c r="B4430" s="246" t="str">
        <f>IF('15. Pooled investment vehicles'!B340="","",'15. Pooled investment vehicles'!B340)</f>
        <v/>
      </c>
    </row>
    <row r="4431" spans="1:2">
      <c r="A4431" t="s">
        <v>7110</v>
      </c>
      <c r="B4431" s="246" t="str">
        <f>IF('15. Pooled investment vehicles'!C340="","",'15. Pooled investment vehicles'!C340)</f>
        <v/>
      </c>
    </row>
    <row r="4432" spans="1:2">
      <c r="A4432" t="s">
        <v>7111</v>
      </c>
      <c r="B4432" s="246" t="str">
        <f>IF('15. Pooled investment vehicles'!D340="","",'15. Pooled investment vehicles'!D340)</f>
        <v/>
      </c>
    </row>
    <row r="4433" spans="1:2">
      <c r="A4433" t="s">
        <v>7112</v>
      </c>
      <c r="B4433" s="246" t="str">
        <f>IF('15. Pooled investment vehicles'!E340="Please select","",'15. Pooled investment vehicles'!E340)</f>
        <v/>
      </c>
    </row>
    <row r="4434" spans="1:2">
      <c r="A4434" t="s">
        <v>7113</v>
      </c>
      <c r="B4434" s="246" t="str">
        <f>IF('15. Pooled investment vehicles'!F340="Please select","",'15. Pooled investment vehicles'!F340)</f>
        <v/>
      </c>
    </row>
    <row r="4435" spans="1:2">
      <c r="A4435" t="s">
        <v>7114</v>
      </c>
      <c r="B4435" s="246" t="str">
        <f>IF('15. Pooled investment vehicles'!G340="Please select country","",'15. Pooled investment vehicles'!G340)</f>
        <v/>
      </c>
    </row>
    <row r="4436" spans="1:2">
      <c r="A4436" t="s">
        <v>7115</v>
      </c>
      <c r="B4436" s="246" t="str">
        <f>IF('15. Pooled investment vehicles'!H340="","",'15. Pooled investment vehicles'!H340)</f>
        <v/>
      </c>
    </row>
    <row r="4437" spans="1:2">
      <c r="A4437" t="s">
        <v>7116</v>
      </c>
      <c r="B4437" s="246" t="str">
        <f>IF('15. Pooled investment vehicles'!I340="Please select","",'15. Pooled investment vehicles'!I340)</f>
        <v/>
      </c>
    </row>
    <row r="4438" spans="1:2">
      <c r="A4438" t="s">
        <v>7117</v>
      </c>
      <c r="B4438" s="246" t="str">
        <f>IF('15. Pooled investment vehicles'!J340="","",'15. Pooled investment vehicles'!J340)</f>
        <v/>
      </c>
    </row>
    <row r="4439" spans="1:2">
      <c r="A4439" t="s">
        <v>7118</v>
      </c>
      <c r="B4439" s="246" t="str">
        <f>IF('15. Pooled investment vehicles'!K340="","",'15. Pooled investment vehicles'!K340)</f>
        <v/>
      </c>
    </row>
    <row r="4440" spans="1:2">
      <c r="A4440" t="s">
        <v>7119</v>
      </c>
      <c r="B4440" s="246" t="str">
        <f>IF('15. Pooled investment vehicles'!A341="","",'15. Pooled investment vehicles'!A341)</f>
        <v/>
      </c>
    </row>
    <row r="4441" spans="1:2">
      <c r="A4441" t="s">
        <v>7120</v>
      </c>
      <c r="B4441" s="246" t="str">
        <f>IF('15. Pooled investment vehicles'!B341="","",'15. Pooled investment vehicles'!B341)</f>
        <v/>
      </c>
    </row>
    <row r="4442" spans="1:2">
      <c r="A4442" t="s">
        <v>7121</v>
      </c>
      <c r="B4442" s="246" t="str">
        <f>IF('15. Pooled investment vehicles'!C341="","",'15. Pooled investment vehicles'!C341)</f>
        <v/>
      </c>
    </row>
    <row r="4443" spans="1:2">
      <c r="A4443" t="s">
        <v>7122</v>
      </c>
      <c r="B4443" s="246" t="str">
        <f>IF('15. Pooled investment vehicles'!D341="","",'15. Pooled investment vehicles'!D341)</f>
        <v/>
      </c>
    </row>
    <row r="4444" spans="1:2">
      <c r="A4444" t="s">
        <v>7123</v>
      </c>
      <c r="B4444" s="246" t="str">
        <f>IF('15. Pooled investment vehicles'!E341="Please select","",'15. Pooled investment vehicles'!E341)</f>
        <v/>
      </c>
    </row>
    <row r="4445" spans="1:2">
      <c r="A4445" t="s">
        <v>7124</v>
      </c>
      <c r="B4445" s="246" t="str">
        <f>IF('15. Pooled investment vehicles'!F341="Please select","",'15. Pooled investment vehicles'!F341)</f>
        <v/>
      </c>
    </row>
    <row r="4446" spans="1:2">
      <c r="A4446" t="s">
        <v>7125</v>
      </c>
      <c r="B4446" s="246" t="str">
        <f>IF('15. Pooled investment vehicles'!G341="Please select country","",'15. Pooled investment vehicles'!G341)</f>
        <v/>
      </c>
    </row>
    <row r="4447" spans="1:2">
      <c r="A4447" t="s">
        <v>7126</v>
      </c>
      <c r="B4447" s="246" t="str">
        <f>IF('15. Pooled investment vehicles'!H341="","",'15. Pooled investment vehicles'!H341)</f>
        <v/>
      </c>
    </row>
    <row r="4448" spans="1:2">
      <c r="A4448" t="s">
        <v>7127</v>
      </c>
      <c r="B4448" s="246" t="str">
        <f>IF('15. Pooled investment vehicles'!I341="Please select","",'15. Pooled investment vehicles'!I341)</f>
        <v/>
      </c>
    </row>
    <row r="4449" spans="1:2">
      <c r="A4449" t="s">
        <v>7128</v>
      </c>
      <c r="B4449" s="246" t="str">
        <f>IF('15. Pooled investment vehicles'!J341="","",'15. Pooled investment vehicles'!J341)</f>
        <v/>
      </c>
    </row>
    <row r="4450" spans="1:2">
      <c r="A4450" t="s">
        <v>7129</v>
      </c>
      <c r="B4450" s="246" t="str">
        <f>IF('15. Pooled investment vehicles'!K341="","",'15. Pooled investment vehicles'!K341)</f>
        <v/>
      </c>
    </row>
    <row r="4451" spans="1:2">
      <c r="A4451" t="s">
        <v>7130</v>
      </c>
      <c r="B4451" s="246" t="str">
        <f>IF('15. Pooled investment vehicles'!A342="","",'15. Pooled investment vehicles'!A342)</f>
        <v/>
      </c>
    </row>
    <row r="4452" spans="1:2">
      <c r="A4452" t="s">
        <v>7131</v>
      </c>
      <c r="B4452" s="246" t="str">
        <f>IF('15. Pooled investment vehicles'!B342="","",'15. Pooled investment vehicles'!B342)</f>
        <v/>
      </c>
    </row>
    <row r="4453" spans="1:2">
      <c r="A4453" t="s">
        <v>7132</v>
      </c>
      <c r="B4453" s="246" t="str">
        <f>IF('15. Pooled investment vehicles'!C342="","",'15. Pooled investment vehicles'!C342)</f>
        <v/>
      </c>
    </row>
    <row r="4454" spans="1:2">
      <c r="A4454" t="s">
        <v>7133</v>
      </c>
      <c r="B4454" s="246" t="str">
        <f>IF('15. Pooled investment vehicles'!D342="","",'15. Pooled investment vehicles'!D342)</f>
        <v/>
      </c>
    </row>
    <row r="4455" spans="1:2">
      <c r="A4455" t="s">
        <v>7134</v>
      </c>
      <c r="B4455" s="246" t="str">
        <f>IF('15. Pooled investment vehicles'!E342="Please select","",'15. Pooled investment vehicles'!E342)</f>
        <v/>
      </c>
    </row>
    <row r="4456" spans="1:2">
      <c r="A4456" t="s">
        <v>7135</v>
      </c>
      <c r="B4456" s="246" t="str">
        <f>IF('15. Pooled investment vehicles'!F342="Please select","",'15. Pooled investment vehicles'!F342)</f>
        <v/>
      </c>
    </row>
    <row r="4457" spans="1:2">
      <c r="A4457" t="s">
        <v>7136</v>
      </c>
      <c r="B4457" s="246" t="str">
        <f>IF('15. Pooled investment vehicles'!G342="Please select country","",'15. Pooled investment vehicles'!G342)</f>
        <v/>
      </c>
    </row>
    <row r="4458" spans="1:2">
      <c r="A4458" t="s">
        <v>7137</v>
      </c>
      <c r="B4458" s="246" t="str">
        <f>IF('15. Pooled investment vehicles'!H342="","",'15. Pooled investment vehicles'!H342)</f>
        <v/>
      </c>
    </row>
    <row r="4459" spans="1:2">
      <c r="A4459" t="s">
        <v>7138</v>
      </c>
      <c r="B4459" s="246" t="str">
        <f>IF('15. Pooled investment vehicles'!I342="Please select","",'15. Pooled investment vehicles'!I342)</f>
        <v/>
      </c>
    </row>
    <row r="4460" spans="1:2">
      <c r="A4460" t="s">
        <v>7139</v>
      </c>
      <c r="B4460" s="246" t="str">
        <f>IF('15. Pooled investment vehicles'!J342="","",'15. Pooled investment vehicles'!J342)</f>
        <v/>
      </c>
    </row>
    <row r="4461" spans="1:2">
      <c r="A4461" t="s">
        <v>7140</v>
      </c>
      <c r="B4461" s="246" t="str">
        <f>IF('15. Pooled investment vehicles'!K342="","",'15. Pooled investment vehicles'!K342)</f>
        <v/>
      </c>
    </row>
    <row r="4462" spans="1:2">
      <c r="A4462" t="s">
        <v>7141</v>
      </c>
      <c r="B4462" s="246" t="str">
        <f>IF('15. Pooled investment vehicles'!A343="","",'15. Pooled investment vehicles'!A343)</f>
        <v/>
      </c>
    </row>
    <row r="4463" spans="1:2">
      <c r="A4463" t="s">
        <v>7142</v>
      </c>
      <c r="B4463" s="246" t="str">
        <f>IF('15. Pooled investment vehicles'!B343="","",'15. Pooled investment vehicles'!B343)</f>
        <v/>
      </c>
    </row>
    <row r="4464" spans="1:2">
      <c r="A4464" t="s">
        <v>7143</v>
      </c>
      <c r="B4464" s="246" t="str">
        <f>IF('15. Pooled investment vehicles'!C343="","",'15. Pooled investment vehicles'!C343)</f>
        <v/>
      </c>
    </row>
    <row r="4465" spans="1:2">
      <c r="A4465" t="s">
        <v>7144</v>
      </c>
      <c r="B4465" s="246" t="str">
        <f>IF('15. Pooled investment vehicles'!D343="","",'15. Pooled investment vehicles'!D343)</f>
        <v/>
      </c>
    </row>
    <row r="4466" spans="1:2">
      <c r="A4466" t="s">
        <v>7145</v>
      </c>
      <c r="B4466" s="246" t="str">
        <f>IF('15. Pooled investment vehicles'!E343="Please select","",'15. Pooled investment vehicles'!E343)</f>
        <v/>
      </c>
    </row>
    <row r="4467" spans="1:2">
      <c r="A4467" t="s">
        <v>7146</v>
      </c>
      <c r="B4467" s="246" t="str">
        <f>IF('15. Pooled investment vehicles'!F343="Please select","",'15. Pooled investment vehicles'!F343)</f>
        <v/>
      </c>
    </row>
    <row r="4468" spans="1:2">
      <c r="A4468" t="s">
        <v>7147</v>
      </c>
      <c r="B4468" s="246" t="str">
        <f>IF('15. Pooled investment vehicles'!G343="Please select country","",'15. Pooled investment vehicles'!G343)</f>
        <v/>
      </c>
    </row>
    <row r="4469" spans="1:2">
      <c r="A4469" t="s">
        <v>7148</v>
      </c>
      <c r="B4469" s="246" t="str">
        <f>IF('15. Pooled investment vehicles'!H343="","",'15. Pooled investment vehicles'!H343)</f>
        <v/>
      </c>
    </row>
    <row r="4470" spans="1:2">
      <c r="A4470" t="s">
        <v>7149</v>
      </c>
      <c r="B4470" s="246" t="str">
        <f>IF('15. Pooled investment vehicles'!I343="Please select","",'15. Pooled investment vehicles'!I343)</f>
        <v/>
      </c>
    </row>
    <row r="4471" spans="1:2">
      <c r="A4471" t="s">
        <v>7150</v>
      </c>
      <c r="B4471" s="246" t="str">
        <f>IF('15. Pooled investment vehicles'!J343="","",'15. Pooled investment vehicles'!J343)</f>
        <v/>
      </c>
    </row>
    <row r="4472" spans="1:2">
      <c r="A4472" t="s">
        <v>7151</v>
      </c>
      <c r="B4472" s="246" t="str">
        <f>IF('15. Pooled investment vehicles'!K343="","",'15. Pooled investment vehicles'!K343)</f>
        <v/>
      </c>
    </row>
    <row r="4473" spans="1:2">
      <c r="A4473" t="s">
        <v>7152</v>
      </c>
      <c r="B4473" s="246" t="str">
        <f>IF('15. Pooled investment vehicles'!A344="","",'15. Pooled investment vehicles'!A344)</f>
        <v/>
      </c>
    </row>
    <row r="4474" spans="1:2">
      <c r="A4474" t="s">
        <v>7153</v>
      </c>
      <c r="B4474" s="246" t="str">
        <f>IF('15. Pooled investment vehicles'!B344="","",'15. Pooled investment vehicles'!B344)</f>
        <v/>
      </c>
    </row>
    <row r="4475" spans="1:2">
      <c r="A4475" t="s">
        <v>7154</v>
      </c>
      <c r="B4475" s="246" t="str">
        <f>IF('15. Pooled investment vehicles'!C344="","",'15. Pooled investment vehicles'!C344)</f>
        <v/>
      </c>
    </row>
    <row r="4476" spans="1:2">
      <c r="A4476" t="s">
        <v>7155</v>
      </c>
      <c r="B4476" s="246" t="str">
        <f>IF('15. Pooled investment vehicles'!D344="","",'15. Pooled investment vehicles'!D344)</f>
        <v/>
      </c>
    </row>
    <row r="4477" spans="1:2">
      <c r="A4477" t="s">
        <v>7156</v>
      </c>
      <c r="B4477" s="246" t="str">
        <f>IF('15. Pooled investment vehicles'!E344="Please select","",'15. Pooled investment vehicles'!E344)</f>
        <v/>
      </c>
    </row>
    <row r="4478" spans="1:2">
      <c r="A4478" t="s">
        <v>7157</v>
      </c>
      <c r="B4478" s="246" t="str">
        <f>IF('15. Pooled investment vehicles'!F344="Please select","",'15. Pooled investment vehicles'!F344)</f>
        <v/>
      </c>
    </row>
    <row r="4479" spans="1:2">
      <c r="A4479" t="s">
        <v>7158</v>
      </c>
      <c r="B4479" s="246" t="str">
        <f>IF('15. Pooled investment vehicles'!G344="Please select country","",'15. Pooled investment vehicles'!G344)</f>
        <v/>
      </c>
    </row>
    <row r="4480" spans="1:2">
      <c r="A4480" t="s">
        <v>7159</v>
      </c>
      <c r="B4480" s="246" t="str">
        <f>IF('15. Pooled investment vehicles'!H344="","",'15. Pooled investment vehicles'!H344)</f>
        <v/>
      </c>
    </row>
    <row r="4481" spans="1:2">
      <c r="A4481" t="s">
        <v>7160</v>
      </c>
      <c r="B4481" s="246" t="str">
        <f>IF('15. Pooled investment vehicles'!I344="Please select","",'15. Pooled investment vehicles'!I344)</f>
        <v/>
      </c>
    </row>
    <row r="4482" spans="1:2">
      <c r="A4482" t="s">
        <v>7161</v>
      </c>
      <c r="B4482" s="246" t="str">
        <f>IF('15. Pooled investment vehicles'!J344="","",'15. Pooled investment vehicles'!J344)</f>
        <v/>
      </c>
    </row>
    <row r="4483" spans="1:2">
      <c r="A4483" t="s">
        <v>7162</v>
      </c>
      <c r="B4483" s="246" t="str">
        <f>IF('15. Pooled investment vehicles'!K344="","",'15. Pooled investment vehicles'!K344)</f>
        <v/>
      </c>
    </row>
    <row r="4484" spans="1:2">
      <c r="A4484" t="s">
        <v>7163</v>
      </c>
      <c r="B4484" s="246" t="str">
        <f>IF('15. Pooled investment vehicles'!A345="","",'15. Pooled investment vehicles'!A345)</f>
        <v/>
      </c>
    </row>
    <row r="4485" spans="1:2">
      <c r="A4485" t="s">
        <v>7164</v>
      </c>
      <c r="B4485" s="246" t="str">
        <f>IF('15. Pooled investment vehicles'!B345="","",'15. Pooled investment vehicles'!B345)</f>
        <v/>
      </c>
    </row>
    <row r="4486" spans="1:2">
      <c r="A4486" t="s">
        <v>7165</v>
      </c>
      <c r="B4486" s="246" t="str">
        <f>IF('15. Pooled investment vehicles'!C345="","",'15. Pooled investment vehicles'!C345)</f>
        <v/>
      </c>
    </row>
    <row r="4487" spans="1:2">
      <c r="A4487" t="s">
        <v>7166</v>
      </c>
      <c r="B4487" s="246" t="str">
        <f>IF('15. Pooled investment vehicles'!D345="","",'15. Pooled investment vehicles'!D345)</f>
        <v/>
      </c>
    </row>
    <row r="4488" spans="1:2">
      <c r="A4488" t="s">
        <v>7167</v>
      </c>
      <c r="B4488" s="246" t="str">
        <f>IF('15. Pooled investment vehicles'!E345="Please select","",'15. Pooled investment vehicles'!E345)</f>
        <v/>
      </c>
    </row>
    <row r="4489" spans="1:2">
      <c r="A4489" t="s">
        <v>7168</v>
      </c>
      <c r="B4489" s="246" t="str">
        <f>IF('15. Pooled investment vehicles'!F345="Please select","",'15. Pooled investment vehicles'!F345)</f>
        <v/>
      </c>
    </row>
    <row r="4490" spans="1:2">
      <c r="A4490" t="s">
        <v>7169</v>
      </c>
      <c r="B4490" s="246" t="str">
        <f>IF('15. Pooled investment vehicles'!G345="Please select country","",'15. Pooled investment vehicles'!G345)</f>
        <v/>
      </c>
    </row>
    <row r="4491" spans="1:2">
      <c r="A4491" t="s">
        <v>7170</v>
      </c>
      <c r="B4491" s="246" t="str">
        <f>IF('15. Pooled investment vehicles'!H345="","",'15. Pooled investment vehicles'!H345)</f>
        <v/>
      </c>
    </row>
    <row r="4492" spans="1:2">
      <c r="A4492" t="s">
        <v>7171</v>
      </c>
      <c r="B4492" s="246" t="str">
        <f>IF('15. Pooled investment vehicles'!I345="Please select","",'15. Pooled investment vehicles'!I345)</f>
        <v/>
      </c>
    </row>
    <row r="4493" spans="1:2">
      <c r="A4493" t="s">
        <v>7172</v>
      </c>
      <c r="B4493" s="246" t="str">
        <f>IF('15. Pooled investment vehicles'!J345="","",'15. Pooled investment vehicles'!J345)</f>
        <v/>
      </c>
    </row>
    <row r="4494" spans="1:2">
      <c r="A4494" t="s">
        <v>7173</v>
      </c>
      <c r="B4494" s="246" t="str">
        <f>IF('15. Pooled investment vehicles'!K345="","",'15. Pooled investment vehicles'!K345)</f>
        <v/>
      </c>
    </row>
    <row r="4495" spans="1:2">
      <c r="A4495" t="s">
        <v>7174</v>
      </c>
      <c r="B4495" s="246" t="str">
        <f>IF('15. Pooled investment vehicles'!A346="","",'15. Pooled investment vehicles'!A346)</f>
        <v/>
      </c>
    </row>
    <row r="4496" spans="1:2">
      <c r="A4496" t="s">
        <v>7175</v>
      </c>
      <c r="B4496" s="246" t="str">
        <f>IF('15. Pooled investment vehicles'!B346="","",'15. Pooled investment vehicles'!B346)</f>
        <v/>
      </c>
    </row>
    <row r="4497" spans="1:2">
      <c r="A4497" t="s">
        <v>7176</v>
      </c>
      <c r="B4497" s="246" t="str">
        <f>IF('15. Pooled investment vehicles'!C346="","",'15. Pooled investment vehicles'!C346)</f>
        <v/>
      </c>
    </row>
    <row r="4498" spans="1:2">
      <c r="A4498" t="s">
        <v>7177</v>
      </c>
      <c r="B4498" s="246" t="str">
        <f>IF('15. Pooled investment vehicles'!D346="","",'15. Pooled investment vehicles'!D346)</f>
        <v/>
      </c>
    </row>
    <row r="4499" spans="1:2">
      <c r="A4499" t="s">
        <v>7178</v>
      </c>
      <c r="B4499" s="246" t="str">
        <f>IF('15. Pooled investment vehicles'!E346="Please select","",'15. Pooled investment vehicles'!E346)</f>
        <v/>
      </c>
    </row>
    <row r="4500" spans="1:2">
      <c r="A4500" t="s">
        <v>7179</v>
      </c>
      <c r="B4500" s="246" t="str">
        <f>IF('15. Pooled investment vehicles'!F346="Please select","",'15. Pooled investment vehicles'!F346)</f>
        <v/>
      </c>
    </row>
    <row r="4501" spans="1:2">
      <c r="A4501" t="s">
        <v>7180</v>
      </c>
      <c r="B4501" s="246" t="str">
        <f>IF('15. Pooled investment vehicles'!G346="Please select country","",'15. Pooled investment vehicles'!G346)</f>
        <v/>
      </c>
    </row>
    <row r="4502" spans="1:2">
      <c r="A4502" t="s">
        <v>7181</v>
      </c>
      <c r="B4502" s="246" t="str">
        <f>IF('15. Pooled investment vehicles'!H346="","",'15. Pooled investment vehicles'!H346)</f>
        <v/>
      </c>
    </row>
    <row r="4503" spans="1:2">
      <c r="A4503" t="s">
        <v>7182</v>
      </c>
      <c r="B4503" s="246" t="str">
        <f>IF('15. Pooled investment vehicles'!I346="Please select","",'15. Pooled investment vehicles'!I346)</f>
        <v/>
      </c>
    </row>
    <row r="4504" spans="1:2">
      <c r="A4504" t="s">
        <v>7183</v>
      </c>
      <c r="B4504" s="246" t="str">
        <f>IF('15. Pooled investment vehicles'!J346="","",'15. Pooled investment vehicles'!J346)</f>
        <v/>
      </c>
    </row>
    <row r="4505" spans="1:2">
      <c r="A4505" t="s">
        <v>7184</v>
      </c>
      <c r="B4505" s="246" t="str">
        <f>IF('15. Pooled investment vehicles'!K346="","",'15. Pooled investment vehicles'!K346)</f>
        <v/>
      </c>
    </row>
    <row r="4506" spans="1:2">
      <c r="A4506" t="s">
        <v>7185</v>
      </c>
      <c r="B4506" s="246" t="str">
        <f>IF('15. Pooled investment vehicles'!A347="","",'15. Pooled investment vehicles'!A347)</f>
        <v/>
      </c>
    </row>
    <row r="4507" spans="1:2">
      <c r="A4507" t="s">
        <v>7186</v>
      </c>
      <c r="B4507" s="246" t="str">
        <f>IF('15. Pooled investment vehicles'!B347="","",'15. Pooled investment vehicles'!B347)</f>
        <v/>
      </c>
    </row>
    <row r="4508" spans="1:2">
      <c r="A4508" t="s">
        <v>7187</v>
      </c>
      <c r="B4508" s="246" t="str">
        <f>IF('15. Pooled investment vehicles'!C347="","",'15. Pooled investment vehicles'!C347)</f>
        <v/>
      </c>
    </row>
    <row r="4509" spans="1:2">
      <c r="A4509" t="s">
        <v>7188</v>
      </c>
      <c r="B4509" s="246" t="str">
        <f>IF('15. Pooled investment vehicles'!D347="","",'15. Pooled investment vehicles'!D347)</f>
        <v/>
      </c>
    </row>
    <row r="4510" spans="1:2">
      <c r="A4510" t="s">
        <v>7189</v>
      </c>
      <c r="B4510" s="246" t="str">
        <f>IF('15. Pooled investment vehicles'!E347="Please select","",'15. Pooled investment vehicles'!E347)</f>
        <v/>
      </c>
    </row>
    <row r="4511" spans="1:2">
      <c r="A4511" t="s">
        <v>7190</v>
      </c>
      <c r="B4511" s="246" t="str">
        <f>IF('15. Pooled investment vehicles'!F347="Please select","",'15. Pooled investment vehicles'!F347)</f>
        <v/>
      </c>
    </row>
    <row r="4512" spans="1:2">
      <c r="A4512" t="s">
        <v>7191</v>
      </c>
      <c r="B4512" s="246" t="str">
        <f>IF('15. Pooled investment vehicles'!G347="Please select country","",'15. Pooled investment vehicles'!G347)</f>
        <v/>
      </c>
    </row>
    <row r="4513" spans="1:2">
      <c r="A4513" t="s">
        <v>7192</v>
      </c>
      <c r="B4513" s="246" t="str">
        <f>IF('15. Pooled investment vehicles'!H347="","",'15. Pooled investment vehicles'!H347)</f>
        <v/>
      </c>
    </row>
    <row r="4514" spans="1:2">
      <c r="A4514" t="s">
        <v>7193</v>
      </c>
      <c r="B4514" s="246" t="str">
        <f>IF('15. Pooled investment vehicles'!I347="Please select","",'15. Pooled investment vehicles'!I347)</f>
        <v/>
      </c>
    </row>
    <row r="4515" spans="1:2">
      <c r="A4515" t="s">
        <v>7194</v>
      </c>
      <c r="B4515" s="246" t="str">
        <f>IF('15. Pooled investment vehicles'!J347="","",'15. Pooled investment vehicles'!J347)</f>
        <v/>
      </c>
    </row>
    <row r="4516" spans="1:2">
      <c r="A4516" t="s">
        <v>7195</v>
      </c>
      <c r="B4516" s="246" t="str">
        <f>IF('15. Pooled investment vehicles'!K347="","",'15. Pooled investment vehicles'!K347)</f>
        <v/>
      </c>
    </row>
    <row r="4517" spans="1:2">
      <c r="A4517" t="s">
        <v>7196</v>
      </c>
      <c r="B4517" s="246" t="str">
        <f>IF('15. Pooled investment vehicles'!A348="","",'15. Pooled investment vehicles'!A348)</f>
        <v/>
      </c>
    </row>
    <row r="4518" spans="1:2">
      <c r="A4518" t="s">
        <v>7197</v>
      </c>
      <c r="B4518" s="246" t="str">
        <f>IF('15. Pooled investment vehicles'!B348="","",'15. Pooled investment vehicles'!B348)</f>
        <v/>
      </c>
    </row>
    <row r="4519" spans="1:2">
      <c r="A4519" t="s">
        <v>7198</v>
      </c>
      <c r="B4519" s="246" t="str">
        <f>IF('15. Pooled investment vehicles'!C348="","",'15. Pooled investment vehicles'!C348)</f>
        <v/>
      </c>
    </row>
    <row r="4520" spans="1:2">
      <c r="A4520" t="s">
        <v>7199</v>
      </c>
      <c r="B4520" s="246" t="str">
        <f>IF('15. Pooled investment vehicles'!D348="","",'15. Pooled investment vehicles'!D348)</f>
        <v/>
      </c>
    </row>
    <row r="4521" spans="1:2">
      <c r="A4521" t="s">
        <v>7200</v>
      </c>
      <c r="B4521" s="246" t="str">
        <f>IF('15. Pooled investment vehicles'!E348="Please select","",'15. Pooled investment vehicles'!E348)</f>
        <v/>
      </c>
    </row>
    <row r="4522" spans="1:2">
      <c r="A4522" t="s">
        <v>7201</v>
      </c>
      <c r="B4522" s="246" t="str">
        <f>IF('15. Pooled investment vehicles'!F348="Please select","",'15. Pooled investment vehicles'!F348)</f>
        <v/>
      </c>
    </row>
    <row r="4523" spans="1:2">
      <c r="A4523" t="s">
        <v>7202</v>
      </c>
      <c r="B4523" s="246" t="str">
        <f>IF('15. Pooled investment vehicles'!G348="Please select country","",'15. Pooled investment vehicles'!G348)</f>
        <v/>
      </c>
    </row>
    <row r="4524" spans="1:2">
      <c r="A4524" t="s">
        <v>7203</v>
      </c>
      <c r="B4524" s="246" t="str">
        <f>IF('15. Pooled investment vehicles'!H348="","",'15. Pooled investment vehicles'!H348)</f>
        <v/>
      </c>
    </row>
    <row r="4525" spans="1:2">
      <c r="A4525" t="s">
        <v>7204</v>
      </c>
      <c r="B4525" s="246" t="str">
        <f>IF('15. Pooled investment vehicles'!I348="Please select","",'15. Pooled investment vehicles'!I348)</f>
        <v/>
      </c>
    </row>
    <row r="4526" spans="1:2">
      <c r="A4526" t="s">
        <v>7205</v>
      </c>
      <c r="B4526" s="246" t="str">
        <f>IF('15. Pooled investment vehicles'!J348="","",'15. Pooled investment vehicles'!J348)</f>
        <v/>
      </c>
    </row>
    <row r="4527" spans="1:2">
      <c r="A4527" t="s">
        <v>7206</v>
      </c>
      <c r="B4527" s="246" t="str">
        <f>IF('15. Pooled investment vehicles'!K348="","",'15. Pooled investment vehicles'!K348)</f>
        <v/>
      </c>
    </row>
    <row r="4528" spans="1:2">
      <c r="A4528" t="s">
        <v>7207</v>
      </c>
      <c r="B4528" s="246" t="str">
        <f>IF('15. Pooled investment vehicles'!A349="","",'15. Pooled investment vehicles'!A349)</f>
        <v/>
      </c>
    </row>
    <row r="4529" spans="1:2">
      <c r="A4529" t="s">
        <v>7208</v>
      </c>
      <c r="B4529" s="246" t="str">
        <f>IF('15. Pooled investment vehicles'!B349="","",'15. Pooled investment vehicles'!B349)</f>
        <v/>
      </c>
    </row>
    <row r="4530" spans="1:2">
      <c r="A4530" t="s">
        <v>7209</v>
      </c>
      <c r="B4530" s="246" t="str">
        <f>IF('15. Pooled investment vehicles'!C349="","",'15. Pooled investment vehicles'!C349)</f>
        <v/>
      </c>
    </row>
    <row r="4531" spans="1:2">
      <c r="A4531" t="s">
        <v>7210</v>
      </c>
      <c r="B4531" s="246" t="str">
        <f>IF('15. Pooled investment vehicles'!D349="","",'15. Pooled investment vehicles'!D349)</f>
        <v/>
      </c>
    </row>
    <row r="4532" spans="1:2">
      <c r="A4532" t="s">
        <v>7211</v>
      </c>
      <c r="B4532" s="246" t="str">
        <f>IF('15. Pooled investment vehicles'!E349="Please select","",'15. Pooled investment vehicles'!E349)</f>
        <v/>
      </c>
    </row>
    <row r="4533" spans="1:2">
      <c r="A4533" t="s">
        <v>7212</v>
      </c>
      <c r="B4533" s="246" t="str">
        <f>IF('15. Pooled investment vehicles'!F349="Please select","",'15. Pooled investment vehicles'!F349)</f>
        <v/>
      </c>
    </row>
    <row r="4534" spans="1:2">
      <c r="A4534" t="s">
        <v>7213</v>
      </c>
      <c r="B4534" s="246" t="str">
        <f>IF('15. Pooled investment vehicles'!G349="Please select country","",'15. Pooled investment vehicles'!G349)</f>
        <v/>
      </c>
    </row>
    <row r="4535" spans="1:2">
      <c r="A4535" t="s">
        <v>7214</v>
      </c>
      <c r="B4535" s="246" t="str">
        <f>IF('15. Pooled investment vehicles'!H349="","",'15. Pooled investment vehicles'!H349)</f>
        <v/>
      </c>
    </row>
    <row r="4536" spans="1:2">
      <c r="A4536" t="s">
        <v>7215</v>
      </c>
      <c r="B4536" s="246" t="str">
        <f>IF('15. Pooled investment vehicles'!I349="Please select","",'15. Pooled investment vehicles'!I349)</f>
        <v/>
      </c>
    </row>
    <row r="4537" spans="1:2">
      <c r="A4537" t="s">
        <v>7216</v>
      </c>
      <c r="B4537" s="246" t="str">
        <f>IF('15. Pooled investment vehicles'!J349="","",'15. Pooled investment vehicles'!J349)</f>
        <v/>
      </c>
    </row>
    <row r="4538" spans="1:2">
      <c r="A4538" t="s">
        <v>7217</v>
      </c>
      <c r="B4538" s="246" t="str">
        <f>IF('15. Pooled investment vehicles'!K349="","",'15. Pooled investment vehicles'!K349)</f>
        <v/>
      </c>
    </row>
    <row r="4539" spans="1:2">
      <c r="A4539" t="s">
        <v>7218</v>
      </c>
      <c r="B4539" s="246" t="str">
        <f>IF('15. Pooled investment vehicles'!A350="","",'15. Pooled investment vehicles'!A350)</f>
        <v/>
      </c>
    </row>
    <row r="4540" spans="1:2">
      <c r="A4540" t="s">
        <v>7219</v>
      </c>
      <c r="B4540" s="246" t="str">
        <f>IF('15. Pooled investment vehicles'!B350="","",'15. Pooled investment vehicles'!B350)</f>
        <v/>
      </c>
    </row>
    <row r="4541" spans="1:2">
      <c r="A4541" t="s">
        <v>7220</v>
      </c>
      <c r="B4541" s="246" t="str">
        <f>IF('15. Pooled investment vehicles'!C350="","",'15. Pooled investment vehicles'!C350)</f>
        <v/>
      </c>
    </row>
    <row r="4542" spans="1:2">
      <c r="A4542" t="s">
        <v>7221</v>
      </c>
      <c r="B4542" s="246" t="str">
        <f>IF('15. Pooled investment vehicles'!D350="","",'15. Pooled investment vehicles'!D350)</f>
        <v/>
      </c>
    </row>
    <row r="4543" spans="1:2">
      <c r="A4543" t="s">
        <v>7222</v>
      </c>
      <c r="B4543" s="246" t="str">
        <f>IF('15. Pooled investment vehicles'!E350="Please select","",'15. Pooled investment vehicles'!E350)</f>
        <v/>
      </c>
    </row>
    <row r="4544" spans="1:2">
      <c r="A4544" t="s">
        <v>7223</v>
      </c>
      <c r="B4544" s="246" t="str">
        <f>IF('15. Pooled investment vehicles'!F350="Please select","",'15. Pooled investment vehicles'!F350)</f>
        <v/>
      </c>
    </row>
    <row r="4545" spans="1:2">
      <c r="A4545" t="s">
        <v>7224</v>
      </c>
      <c r="B4545" s="246" t="str">
        <f>IF('15. Pooled investment vehicles'!G350="Please select country","",'15. Pooled investment vehicles'!G350)</f>
        <v/>
      </c>
    </row>
    <row r="4546" spans="1:2">
      <c r="A4546" t="s">
        <v>7225</v>
      </c>
      <c r="B4546" s="246" t="str">
        <f>IF('15. Pooled investment vehicles'!H350="","",'15. Pooled investment vehicles'!H350)</f>
        <v/>
      </c>
    </row>
    <row r="4547" spans="1:2">
      <c r="A4547" t="s">
        <v>7226</v>
      </c>
      <c r="B4547" s="246" t="str">
        <f>IF('15. Pooled investment vehicles'!I350="Please select","",'15. Pooled investment vehicles'!I350)</f>
        <v/>
      </c>
    </row>
    <row r="4548" spans="1:2">
      <c r="A4548" t="s">
        <v>7227</v>
      </c>
      <c r="B4548" s="246" t="str">
        <f>IF('15. Pooled investment vehicles'!J350="","",'15. Pooled investment vehicles'!J350)</f>
        <v/>
      </c>
    </row>
    <row r="4549" spans="1:2">
      <c r="A4549" t="s">
        <v>7228</v>
      </c>
      <c r="B4549" s="246" t="str">
        <f>IF('15. Pooled investment vehicles'!K350="","",'15. Pooled investment vehicles'!K350)</f>
        <v/>
      </c>
    </row>
    <row r="4550" spans="1:2">
      <c r="A4550" t="s">
        <v>7229</v>
      </c>
      <c r="B4550" s="246" t="str">
        <f>IF('15. Pooled investment vehicles'!A351="","",'15. Pooled investment vehicles'!A351)</f>
        <v/>
      </c>
    </row>
    <row r="4551" spans="1:2">
      <c r="A4551" t="s">
        <v>7230</v>
      </c>
      <c r="B4551" s="246" t="str">
        <f>IF('15. Pooled investment vehicles'!B351="","",'15. Pooled investment vehicles'!B351)</f>
        <v/>
      </c>
    </row>
    <row r="4552" spans="1:2">
      <c r="A4552" t="s">
        <v>7231</v>
      </c>
      <c r="B4552" s="246" t="str">
        <f>IF('15. Pooled investment vehicles'!C351="","",'15. Pooled investment vehicles'!C351)</f>
        <v/>
      </c>
    </row>
    <row r="4553" spans="1:2">
      <c r="A4553" t="s">
        <v>7232</v>
      </c>
      <c r="B4553" s="246" t="str">
        <f>IF('15. Pooled investment vehicles'!D351="","",'15. Pooled investment vehicles'!D351)</f>
        <v/>
      </c>
    </row>
    <row r="4554" spans="1:2">
      <c r="A4554" t="s">
        <v>7233</v>
      </c>
      <c r="B4554" s="246" t="str">
        <f>IF('15. Pooled investment vehicles'!E351="Please select","",'15. Pooled investment vehicles'!E351)</f>
        <v/>
      </c>
    </row>
    <row r="4555" spans="1:2">
      <c r="A4555" t="s">
        <v>7234</v>
      </c>
      <c r="B4555" s="246" t="str">
        <f>IF('15. Pooled investment vehicles'!F351="Please select","",'15. Pooled investment vehicles'!F351)</f>
        <v/>
      </c>
    </row>
    <row r="4556" spans="1:2">
      <c r="A4556" t="s">
        <v>7235</v>
      </c>
      <c r="B4556" s="246" t="str">
        <f>IF('15. Pooled investment vehicles'!G351="Please select country","",'15. Pooled investment vehicles'!G351)</f>
        <v/>
      </c>
    </row>
    <row r="4557" spans="1:2">
      <c r="A4557" t="s">
        <v>7236</v>
      </c>
      <c r="B4557" s="246" t="str">
        <f>IF('15. Pooled investment vehicles'!H351="","",'15. Pooled investment vehicles'!H351)</f>
        <v/>
      </c>
    </row>
    <row r="4558" spans="1:2">
      <c r="A4558" t="s">
        <v>7237</v>
      </c>
      <c r="B4558" s="246" t="str">
        <f>IF('15. Pooled investment vehicles'!I351="Please select","",'15. Pooled investment vehicles'!I351)</f>
        <v/>
      </c>
    </row>
    <row r="4559" spans="1:2">
      <c r="A4559" t="s">
        <v>7238</v>
      </c>
      <c r="B4559" s="246" t="str">
        <f>IF('15. Pooled investment vehicles'!J351="","",'15. Pooled investment vehicles'!J351)</f>
        <v/>
      </c>
    </row>
    <row r="4560" spans="1:2">
      <c r="A4560" t="s">
        <v>7239</v>
      </c>
      <c r="B4560" s="246" t="str">
        <f>IF('15. Pooled investment vehicles'!K351="","",'15. Pooled investment vehicles'!K351)</f>
        <v/>
      </c>
    </row>
    <row r="4561" spans="1:2">
      <c r="A4561" t="s">
        <v>7240</v>
      </c>
      <c r="B4561" s="246" t="str">
        <f>IF('15. Pooled investment vehicles'!A352="","",'15. Pooled investment vehicles'!A352)</f>
        <v/>
      </c>
    </row>
    <row r="4562" spans="1:2">
      <c r="A4562" t="s">
        <v>7241</v>
      </c>
      <c r="B4562" s="246" t="str">
        <f>IF('15. Pooled investment vehicles'!B352="","",'15. Pooled investment vehicles'!B352)</f>
        <v/>
      </c>
    </row>
    <row r="4563" spans="1:2">
      <c r="A4563" t="s">
        <v>7242</v>
      </c>
      <c r="B4563" s="246" t="str">
        <f>IF('15. Pooled investment vehicles'!C352="","",'15. Pooled investment vehicles'!C352)</f>
        <v/>
      </c>
    </row>
    <row r="4564" spans="1:2">
      <c r="A4564" t="s">
        <v>7243</v>
      </c>
      <c r="B4564" s="246" t="str">
        <f>IF('15. Pooled investment vehicles'!D352="","",'15. Pooled investment vehicles'!D352)</f>
        <v/>
      </c>
    </row>
    <row r="4565" spans="1:2">
      <c r="A4565" t="s">
        <v>7244</v>
      </c>
      <c r="B4565" s="246" t="str">
        <f>IF('15. Pooled investment vehicles'!E352="Please select","",'15. Pooled investment vehicles'!E352)</f>
        <v/>
      </c>
    </row>
    <row r="4566" spans="1:2">
      <c r="A4566" t="s">
        <v>7245</v>
      </c>
      <c r="B4566" s="246" t="str">
        <f>IF('15. Pooled investment vehicles'!F352="Please select","",'15. Pooled investment vehicles'!F352)</f>
        <v/>
      </c>
    </row>
    <row r="4567" spans="1:2">
      <c r="A4567" t="s">
        <v>7246</v>
      </c>
      <c r="B4567" s="246" t="str">
        <f>IF('15. Pooled investment vehicles'!G352="Please select country","",'15. Pooled investment vehicles'!G352)</f>
        <v/>
      </c>
    </row>
    <row r="4568" spans="1:2">
      <c r="A4568" t="s">
        <v>7247</v>
      </c>
      <c r="B4568" s="246" t="str">
        <f>IF('15. Pooled investment vehicles'!H352="","",'15. Pooled investment vehicles'!H352)</f>
        <v/>
      </c>
    </row>
    <row r="4569" spans="1:2">
      <c r="A4569" t="s">
        <v>7248</v>
      </c>
      <c r="B4569" s="246" t="str">
        <f>IF('15. Pooled investment vehicles'!I352="Please select","",'15. Pooled investment vehicles'!I352)</f>
        <v/>
      </c>
    </row>
    <row r="4570" spans="1:2">
      <c r="A4570" t="s">
        <v>7249</v>
      </c>
      <c r="B4570" s="246" t="str">
        <f>IF('15. Pooled investment vehicles'!J352="","",'15. Pooled investment vehicles'!J352)</f>
        <v/>
      </c>
    </row>
    <row r="4571" spans="1:2">
      <c r="A4571" t="s">
        <v>7250</v>
      </c>
      <c r="B4571" s="246" t="str">
        <f>IF('15. Pooled investment vehicles'!K352="","",'15. Pooled investment vehicles'!K352)</f>
        <v/>
      </c>
    </row>
    <row r="4572" spans="1:2">
      <c r="A4572" t="s">
        <v>7251</v>
      </c>
      <c r="B4572" s="246" t="str">
        <f>IF('15. Pooled investment vehicles'!A353="","",'15. Pooled investment vehicles'!A353)</f>
        <v/>
      </c>
    </row>
    <row r="4573" spans="1:2">
      <c r="A4573" t="s">
        <v>7252</v>
      </c>
      <c r="B4573" s="246" t="str">
        <f>IF('15. Pooled investment vehicles'!B353="","",'15. Pooled investment vehicles'!B353)</f>
        <v/>
      </c>
    </row>
    <row r="4574" spans="1:2">
      <c r="A4574" t="s">
        <v>7253</v>
      </c>
      <c r="B4574" s="246" t="str">
        <f>IF('15. Pooled investment vehicles'!C353="","",'15. Pooled investment vehicles'!C353)</f>
        <v/>
      </c>
    </row>
    <row r="4575" spans="1:2">
      <c r="A4575" t="s">
        <v>7254</v>
      </c>
      <c r="B4575" s="246" t="str">
        <f>IF('15. Pooled investment vehicles'!D353="","",'15. Pooled investment vehicles'!D353)</f>
        <v/>
      </c>
    </row>
    <row r="4576" spans="1:2">
      <c r="A4576" t="s">
        <v>7255</v>
      </c>
      <c r="B4576" s="246" t="str">
        <f>IF('15. Pooled investment vehicles'!E353="Please select","",'15. Pooled investment vehicles'!E353)</f>
        <v/>
      </c>
    </row>
    <row r="4577" spans="1:2">
      <c r="A4577" t="s">
        <v>7256</v>
      </c>
      <c r="B4577" s="246" t="str">
        <f>IF('15. Pooled investment vehicles'!F353="Please select","",'15. Pooled investment vehicles'!F353)</f>
        <v/>
      </c>
    </row>
    <row r="4578" spans="1:2">
      <c r="A4578" t="s">
        <v>7257</v>
      </c>
      <c r="B4578" s="246" t="str">
        <f>IF('15. Pooled investment vehicles'!G353="Please select country","",'15. Pooled investment vehicles'!G353)</f>
        <v/>
      </c>
    </row>
    <row r="4579" spans="1:2">
      <c r="A4579" t="s">
        <v>7258</v>
      </c>
      <c r="B4579" s="246" t="str">
        <f>IF('15. Pooled investment vehicles'!H353="","",'15. Pooled investment vehicles'!H353)</f>
        <v/>
      </c>
    </row>
    <row r="4580" spans="1:2">
      <c r="A4580" t="s">
        <v>7259</v>
      </c>
      <c r="B4580" s="246" t="str">
        <f>IF('15. Pooled investment vehicles'!I353="Please select","",'15. Pooled investment vehicles'!I353)</f>
        <v/>
      </c>
    </row>
    <row r="4581" spans="1:2">
      <c r="A4581" t="s">
        <v>7260</v>
      </c>
      <c r="B4581" s="246" t="str">
        <f>IF('15. Pooled investment vehicles'!J353="","",'15. Pooled investment vehicles'!J353)</f>
        <v/>
      </c>
    </row>
    <row r="4582" spans="1:2">
      <c r="A4582" t="s">
        <v>7261</v>
      </c>
      <c r="B4582" s="246" t="str">
        <f>IF('15. Pooled investment vehicles'!K353="","",'15. Pooled investment vehicles'!K353)</f>
        <v/>
      </c>
    </row>
    <row r="4583" spans="1:2">
      <c r="A4583" t="s">
        <v>7262</v>
      </c>
      <c r="B4583" s="246" t="str">
        <f>IF('15. Pooled investment vehicles'!A354="","",'15. Pooled investment vehicles'!A354)</f>
        <v/>
      </c>
    </row>
    <row r="4584" spans="1:2">
      <c r="A4584" t="s">
        <v>7263</v>
      </c>
      <c r="B4584" s="246" t="str">
        <f>IF('15. Pooled investment vehicles'!B354="","",'15. Pooled investment vehicles'!B354)</f>
        <v/>
      </c>
    </row>
    <row r="4585" spans="1:2">
      <c r="A4585" t="s">
        <v>7264</v>
      </c>
      <c r="B4585" s="246" t="str">
        <f>IF('15. Pooled investment vehicles'!C354="","",'15. Pooled investment vehicles'!C354)</f>
        <v/>
      </c>
    </row>
    <row r="4586" spans="1:2">
      <c r="A4586" t="s">
        <v>7265</v>
      </c>
      <c r="B4586" s="246" t="str">
        <f>IF('15. Pooled investment vehicles'!D354="","",'15. Pooled investment vehicles'!D354)</f>
        <v/>
      </c>
    </row>
    <row r="4587" spans="1:2">
      <c r="A4587" t="s">
        <v>7266</v>
      </c>
      <c r="B4587" s="246" t="str">
        <f>IF('15. Pooled investment vehicles'!E354="Please select","",'15. Pooled investment vehicles'!E354)</f>
        <v/>
      </c>
    </row>
    <row r="4588" spans="1:2">
      <c r="A4588" t="s">
        <v>7267</v>
      </c>
      <c r="B4588" s="246" t="str">
        <f>IF('15. Pooled investment vehicles'!F354="Please select","",'15. Pooled investment vehicles'!F354)</f>
        <v/>
      </c>
    </row>
    <row r="4589" spans="1:2">
      <c r="A4589" t="s">
        <v>7268</v>
      </c>
      <c r="B4589" s="246" t="str">
        <f>IF('15. Pooled investment vehicles'!G354="Please select country","",'15. Pooled investment vehicles'!G354)</f>
        <v/>
      </c>
    </row>
    <row r="4590" spans="1:2">
      <c r="A4590" t="s">
        <v>7269</v>
      </c>
      <c r="B4590" s="246" t="str">
        <f>IF('15. Pooled investment vehicles'!H354="","",'15. Pooled investment vehicles'!H354)</f>
        <v/>
      </c>
    </row>
    <row r="4591" spans="1:2">
      <c r="A4591" t="s">
        <v>7270</v>
      </c>
      <c r="B4591" s="246" t="str">
        <f>IF('15. Pooled investment vehicles'!I354="Please select","",'15. Pooled investment vehicles'!I354)</f>
        <v/>
      </c>
    </row>
    <row r="4592" spans="1:2">
      <c r="A4592" t="s">
        <v>7271</v>
      </c>
      <c r="B4592" s="246" t="str">
        <f>IF('15. Pooled investment vehicles'!J354="","",'15. Pooled investment vehicles'!J354)</f>
        <v/>
      </c>
    </row>
    <row r="4593" spans="1:2">
      <c r="A4593" t="s">
        <v>7272</v>
      </c>
      <c r="B4593" s="246" t="str">
        <f>IF('15. Pooled investment vehicles'!K354="","",'15. Pooled investment vehicles'!K354)</f>
        <v/>
      </c>
    </row>
    <row r="4594" spans="1:2">
      <c r="A4594" t="s">
        <v>7273</v>
      </c>
      <c r="B4594" s="246" t="str">
        <f>IF('15. Pooled investment vehicles'!A355="","",'15. Pooled investment vehicles'!A355)</f>
        <v/>
      </c>
    </row>
    <row r="4595" spans="1:2">
      <c r="A4595" t="s">
        <v>7274</v>
      </c>
      <c r="B4595" s="246" t="str">
        <f>IF('15. Pooled investment vehicles'!B355="","",'15. Pooled investment vehicles'!B355)</f>
        <v/>
      </c>
    </row>
    <row r="4596" spans="1:2">
      <c r="A4596" t="s">
        <v>7275</v>
      </c>
      <c r="B4596" s="246" t="str">
        <f>IF('15. Pooled investment vehicles'!C355="","",'15. Pooled investment vehicles'!C355)</f>
        <v/>
      </c>
    </row>
    <row r="4597" spans="1:2">
      <c r="A4597" t="s">
        <v>7276</v>
      </c>
      <c r="B4597" s="246" t="str">
        <f>IF('15. Pooled investment vehicles'!D355="","",'15. Pooled investment vehicles'!D355)</f>
        <v/>
      </c>
    </row>
    <row r="4598" spans="1:2">
      <c r="A4598" t="s">
        <v>7277</v>
      </c>
      <c r="B4598" s="246" t="str">
        <f>IF('15. Pooled investment vehicles'!E355="Please select","",'15. Pooled investment vehicles'!E355)</f>
        <v/>
      </c>
    </row>
    <row r="4599" spans="1:2">
      <c r="A4599" t="s">
        <v>7278</v>
      </c>
      <c r="B4599" s="246" t="str">
        <f>IF('15. Pooled investment vehicles'!F355="Please select","",'15. Pooled investment vehicles'!F355)</f>
        <v/>
      </c>
    </row>
    <row r="4600" spans="1:2">
      <c r="A4600" t="s">
        <v>7279</v>
      </c>
      <c r="B4600" s="246" t="str">
        <f>IF('15. Pooled investment vehicles'!G355="Please select country","",'15. Pooled investment vehicles'!G355)</f>
        <v/>
      </c>
    </row>
    <row r="4601" spans="1:2">
      <c r="A4601" t="s">
        <v>7280</v>
      </c>
      <c r="B4601" s="246" t="str">
        <f>IF('15. Pooled investment vehicles'!H355="","",'15. Pooled investment vehicles'!H355)</f>
        <v/>
      </c>
    </row>
    <row r="4602" spans="1:2">
      <c r="A4602" t="s">
        <v>7281</v>
      </c>
      <c r="B4602" s="246" t="str">
        <f>IF('15. Pooled investment vehicles'!I355="Please select","",'15. Pooled investment vehicles'!I355)</f>
        <v/>
      </c>
    </row>
    <row r="4603" spans="1:2">
      <c r="A4603" t="s">
        <v>7282</v>
      </c>
      <c r="B4603" s="246" t="str">
        <f>IF('15. Pooled investment vehicles'!J355="","",'15. Pooled investment vehicles'!J355)</f>
        <v/>
      </c>
    </row>
    <row r="4604" spans="1:2">
      <c r="A4604" t="s">
        <v>7283</v>
      </c>
      <c r="B4604" s="246" t="str">
        <f>IF('15. Pooled investment vehicles'!K355="","",'15. Pooled investment vehicles'!K355)</f>
        <v/>
      </c>
    </row>
    <row r="4605" spans="1:2">
      <c r="A4605" t="s">
        <v>7284</v>
      </c>
      <c r="B4605" s="246" t="str">
        <f>IF('15. Pooled investment vehicles'!A356="","",'15. Pooled investment vehicles'!A356)</f>
        <v/>
      </c>
    </row>
    <row r="4606" spans="1:2">
      <c r="A4606" t="s">
        <v>7285</v>
      </c>
      <c r="B4606" s="246" t="str">
        <f>IF('15. Pooled investment vehicles'!B356="","",'15. Pooled investment vehicles'!B356)</f>
        <v/>
      </c>
    </row>
    <row r="4607" spans="1:2">
      <c r="A4607" t="s">
        <v>7286</v>
      </c>
      <c r="B4607" s="246" t="str">
        <f>IF('15. Pooled investment vehicles'!C356="","",'15. Pooled investment vehicles'!C356)</f>
        <v/>
      </c>
    </row>
    <row r="4608" spans="1:2">
      <c r="A4608" t="s">
        <v>7287</v>
      </c>
      <c r="B4608" s="246" t="str">
        <f>IF('15. Pooled investment vehicles'!D356="","",'15. Pooled investment vehicles'!D356)</f>
        <v/>
      </c>
    </row>
    <row r="4609" spans="1:2">
      <c r="A4609" t="s">
        <v>7288</v>
      </c>
      <c r="B4609" s="246" t="str">
        <f>IF('15. Pooled investment vehicles'!E356="Please select","",'15. Pooled investment vehicles'!E356)</f>
        <v/>
      </c>
    </row>
    <row r="4610" spans="1:2">
      <c r="A4610" t="s">
        <v>7289</v>
      </c>
      <c r="B4610" s="246" t="str">
        <f>IF('15. Pooled investment vehicles'!F356="Please select","",'15. Pooled investment vehicles'!F356)</f>
        <v/>
      </c>
    </row>
    <row r="4611" spans="1:2">
      <c r="A4611" t="s">
        <v>7290</v>
      </c>
      <c r="B4611" s="246" t="str">
        <f>IF('15. Pooled investment vehicles'!G356="Please select country","",'15. Pooled investment vehicles'!G356)</f>
        <v/>
      </c>
    </row>
    <row r="4612" spans="1:2">
      <c r="A4612" t="s">
        <v>7291</v>
      </c>
      <c r="B4612" s="246" t="str">
        <f>IF('15. Pooled investment vehicles'!H356="","",'15. Pooled investment vehicles'!H356)</f>
        <v/>
      </c>
    </row>
    <row r="4613" spans="1:2">
      <c r="A4613" t="s">
        <v>7292</v>
      </c>
      <c r="B4613" s="246" t="str">
        <f>IF('15. Pooled investment vehicles'!I356="Please select","",'15. Pooled investment vehicles'!I356)</f>
        <v/>
      </c>
    </row>
    <row r="4614" spans="1:2">
      <c r="A4614" t="s">
        <v>7293</v>
      </c>
      <c r="B4614" s="246" t="str">
        <f>IF('15. Pooled investment vehicles'!J356="","",'15. Pooled investment vehicles'!J356)</f>
        <v/>
      </c>
    </row>
    <row r="4615" spans="1:2">
      <c r="A4615" t="s">
        <v>7294</v>
      </c>
      <c r="B4615" s="246" t="str">
        <f>IF('15. Pooled investment vehicles'!K356="","",'15. Pooled investment vehicles'!K356)</f>
        <v/>
      </c>
    </row>
    <row r="4616" spans="1:2">
      <c r="A4616" t="s">
        <v>7295</v>
      </c>
      <c r="B4616" s="246" t="str">
        <f>IF('15. Pooled investment vehicles'!A357="","",'15. Pooled investment vehicles'!A357)</f>
        <v/>
      </c>
    </row>
    <row r="4617" spans="1:2">
      <c r="A4617" t="s">
        <v>7296</v>
      </c>
      <c r="B4617" s="246" t="str">
        <f>IF('15. Pooled investment vehicles'!B357="","",'15. Pooled investment vehicles'!B357)</f>
        <v/>
      </c>
    </row>
    <row r="4618" spans="1:2">
      <c r="A4618" t="s">
        <v>7297</v>
      </c>
      <c r="B4618" s="246" t="str">
        <f>IF('15. Pooled investment vehicles'!C357="","",'15. Pooled investment vehicles'!C357)</f>
        <v/>
      </c>
    </row>
    <row r="4619" spans="1:2">
      <c r="A4619" t="s">
        <v>7298</v>
      </c>
      <c r="B4619" s="246" t="str">
        <f>IF('15. Pooled investment vehicles'!D357="","",'15. Pooled investment vehicles'!D357)</f>
        <v/>
      </c>
    </row>
    <row r="4620" spans="1:2">
      <c r="A4620" t="s">
        <v>7299</v>
      </c>
      <c r="B4620" s="246" t="str">
        <f>IF('15. Pooled investment vehicles'!E357="Please select","",'15. Pooled investment vehicles'!E357)</f>
        <v/>
      </c>
    </row>
    <row r="4621" spans="1:2">
      <c r="A4621" t="s">
        <v>7300</v>
      </c>
      <c r="B4621" s="246" t="str">
        <f>IF('15. Pooled investment vehicles'!F357="Please select","",'15. Pooled investment vehicles'!F357)</f>
        <v/>
      </c>
    </row>
    <row r="4622" spans="1:2">
      <c r="A4622" t="s">
        <v>7301</v>
      </c>
      <c r="B4622" s="246" t="str">
        <f>IF('15. Pooled investment vehicles'!G357="Please select country","",'15. Pooled investment vehicles'!G357)</f>
        <v/>
      </c>
    </row>
    <row r="4623" spans="1:2">
      <c r="A4623" t="s">
        <v>7302</v>
      </c>
      <c r="B4623" s="246" t="str">
        <f>IF('15. Pooled investment vehicles'!H357="","",'15. Pooled investment vehicles'!H357)</f>
        <v/>
      </c>
    </row>
    <row r="4624" spans="1:2">
      <c r="A4624" t="s">
        <v>7303</v>
      </c>
      <c r="B4624" s="246" t="str">
        <f>IF('15. Pooled investment vehicles'!I357="Please select","",'15. Pooled investment vehicles'!I357)</f>
        <v/>
      </c>
    </row>
    <row r="4625" spans="1:2">
      <c r="A4625" t="s">
        <v>7304</v>
      </c>
      <c r="B4625" s="246" t="str">
        <f>IF('15. Pooled investment vehicles'!J357="","",'15. Pooled investment vehicles'!J357)</f>
        <v/>
      </c>
    </row>
    <row r="4626" spans="1:2">
      <c r="A4626" t="s">
        <v>7305</v>
      </c>
      <c r="B4626" s="246" t="str">
        <f>IF('15. Pooled investment vehicles'!K357="","",'15. Pooled investment vehicles'!K357)</f>
        <v/>
      </c>
    </row>
    <row r="4627" spans="1:2">
      <c r="A4627" t="s">
        <v>7306</v>
      </c>
      <c r="B4627" s="246" t="str">
        <f>IF('15. Pooled investment vehicles'!A358="","",'15. Pooled investment vehicles'!A358)</f>
        <v/>
      </c>
    </row>
    <row r="4628" spans="1:2">
      <c r="A4628" t="s">
        <v>7307</v>
      </c>
      <c r="B4628" s="246" t="str">
        <f>IF('15. Pooled investment vehicles'!B358="","",'15. Pooled investment vehicles'!B358)</f>
        <v/>
      </c>
    </row>
    <row r="4629" spans="1:2">
      <c r="A4629" t="s">
        <v>7308</v>
      </c>
      <c r="B4629" s="246" t="str">
        <f>IF('15. Pooled investment vehicles'!C358="","",'15. Pooled investment vehicles'!C358)</f>
        <v/>
      </c>
    </row>
    <row r="4630" spans="1:2">
      <c r="A4630" t="s">
        <v>7309</v>
      </c>
      <c r="B4630" s="246" t="str">
        <f>IF('15. Pooled investment vehicles'!D358="","",'15. Pooled investment vehicles'!D358)</f>
        <v/>
      </c>
    </row>
    <row r="4631" spans="1:2">
      <c r="A4631" t="s">
        <v>7310</v>
      </c>
      <c r="B4631" s="246" t="str">
        <f>IF('15. Pooled investment vehicles'!E358="Please select","",'15. Pooled investment vehicles'!E358)</f>
        <v/>
      </c>
    </row>
    <row r="4632" spans="1:2">
      <c r="A4632" t="s">
        <v>7311</v>
      </c>
      <c r="B4632" s="246" t="str">
        <f>IF('15. Pooled investment vehicles'!F358="Please select","",'15. Pooled investment vehicles'!F358)</f>
        <v/>
      </c>
    </row>
    <row r="4633" spans="1:2">
      <c r="A4633" t="s">
        <v>7312</v>
      </c>
      <c r="B4633" s="246" t="str">
        <f>IF('15. Pooled investment vehicles'!G358="Please select country","",'15. Pooled investment vehicles'!G358)</f>
        <v/>
      </c>
    </row>
    <row r="4634" spans="1:2">
      <c r="A4634" t="s">
        <v>7313</v>
      </c>
      <c r="B4634" s="246" t="str">
        <f>IF('15. Pooled investment vehicles'!H358="","",'15. Pooled investment vehicles'!H358)</f>
        <v/>
      </c>
    </row>
    <row r="4635" spans="1:2">
      <c r="A4635" t="s">
        <v>7314</v>
      </c>
      <c r="B4635" s="246" t="str">
        <f>IF('15. Pooled investment vehicles'!I358="Please select","",'15. Pooled investment vehicles'!I358)</f>
        <v/>
      </c>
    </row>
    <row r="4636" spans="1:2">
      <c r="A4636" t="s">
        <v>7315</v>
      </c>
      <c r="B4636" s="246" t="str">
        <f>IF('15. Pooled investment vehicles'!J358="","",'15. Pooled investment vehicles'!J358)</f>
        <v/>
      </c>
    </row>
    <row r="4637" spans="1:2">
      <c r="A4637" t="s">
        <v>7316</v>
      </c>
      <c r="B4637" s="246" t="str">
        <f>IF('15. Pooled investment vehicles'!K358="","",'15. Pooled investment vehicles'!K358)</f>
        <v/>
      </c>
    </row>
    <row r="4638" spans="1:2">
      <c r="A4638" t="s">
        <v>7317</v>
      </c>
      <c r="B4638" s="246" t="str">
        <f>IF('15. Pooled investment vehicles'!A359="","",'15. Pooled investment vehicles'!A359)</f>
        <v/>
      </c>
    </row>
    <row r="4639" spans="1:2">
      <c r="A4639" t="s">
        <v>7318</v>
      </c>
      <c r="B4639" s="246" t="str">
        <f>IF('15. Pooled investment vehicles'!B359="","",'15. Pooled investment vehicles'!B359)</f>
        <v/>
      </c>
    </row>
    <row r="4640" spans="1:2">
      <c r="A4640" t="s">
        <v>7319</v>
      </c>
      <c r="B4640" s="246" t="str">
        <f>IF('15. Pooled investment vehicles'!C359="","",'15. Pooled investment vehicles'!C359)</f>
        <v/>
      </c>
    </row>
    <row r="4641" spans="1:2">
      <c r="A4641" t="s">
        <v>7320</v>
      </c>
      <c r="B4641" s="246" t="str">
        <f>IF('15. Pooled investment vehicles'!D359="","",'15. Pooled investment vehicles'!D359)</f>
        <v/>
      </c>
    </row>
    <row r="4642" spans="1:2">
      <c r="A4642" t="s">
        <v>7321</v>
      </c>
      <c r="B4642" s="246" t="str">
        <f>IF('15. Pooled investment vehicles'!E359="Please select","",'15. Pooled investment vehicles'!E359)</f>
        <v/>
      </c>
    </row>
    <row r="4643" spans="1:2">
      <c r="A4643" t="s">
        <v>7322</v>
      </c>
      <c r="B4643" s="246" t="str">
        <f>IF('15. Pooled investment vehicles'!F359="Please select","",'15. Pooled investment vehicles'!F359)</f>
        <v/>
      </c>
    </row>
    <row r="4644" spans="1:2">
      <c r="A4644" t="s">
        <v>7323</v>
      </c>
      <c r="B4644" s="246" t="str">
        <f>IF('15. Pooled investment vehicles'!G359="Please select country","",'15. Pooled investment vehicles'!G359)</f>
        <v/>
      </c>
    </row>
    <row r="4645" spans="1:2">
      <c r="A4645" t="s">
        <v>7324</v>
      </c>
      <c r="B4645" s="246" t="str">
        <f>IF('15. Pooled investment vehicles'!H359="","",'15. Pooled investment vehicles'!H359)</f>
        <v/>
      </c>
    </row>
    <row r="4646" spans="1:2">
      <c r="A4646" t="s">
        <v>7325</v>
      </c>
      <c r="B4646" s="246" t="str">
        <f>IF('15. Pooled investment vehicles'!I359="Please select","",'15. Pooled investment vehicles'!I359)</f>
        <v/>
      </c>
    </row>
    <row r="4647" spans="1:2">
      <c r="A4647" t="s">
        <v>7326</v>
      </c>
      <c r="B4647" s="246" t="str">
        <f>IF('15. Pooled investment vehicles'!J359="","",'15. Pooled investment vehicles'!J359)</f>
        <v/>
      </c>
    </row>
    <row r="4648" spans="1:2">
      <c r="A4648" t="s">
        <v>7327</v>
      </c>
      <c r="B4648" s="246" t="str">
        <f>IF('15. Pooled investment vehicles'!K359="","",'15. Pooled investment vehicles'!K359)</f>
        <v/>
      </c>
    </row>
    <row r="4649" spans="1:2">
      <c r="A4649" t="s">
        <v>7328</v>
      </c>
      <c r="B4649" s="246" t="str">
        <f>IF('15. Pooled investment vehicles'!A360="","",'15. Pooled investment vehicles'!A360)</f>
        <v/>
      </c>
    </row>
    <row r="4650" spans="1:2">
      <c r="A4650" t="s">
        <v>7329</v>
      </c>
      <c r="B4650" s="246" t="str">
        <f>IF('15. Pooled investment vehicles'!B360="","",'15. Pooled investment vehicles'!B360)</f>
        <v/>
      </c>
    </row>
    <row r="4651" spans="1:2">
      <c r="A4651" t="s">
        <v>7330</v>
      </c>
      <c r="B4651" s="246" t="str">
        <f>IF('15. Pooled investment vehicles'!C360="","",'15. Pooled investment vehicles'!C360)</f>
        <v/>
      </c>
    </row>
    <row r="4652" spans="1:2">
      <c r="A4652" t="s">
        <v>7331</v>
      </c>
      <c r="B4652" s="246" t="str">
        <f>IF('15. Pooled investment vehicles'!D360="","",'15. Pooled investment vehicles'!D360)</f>
        <v/>
      </c>
    </row>
    <row r="4653" spans="1:2">
      <c r="A4653" t="s">
        <v>7332</v>
      </c>
      <c r="B4653" s="246" t="str">
        <f>IF('15. Pooled investment vehicles'!E360="Please select","",'15. Pooled investment vehicles'!E360)</f>
        <v/>
      </c>
    </row>
    <row r="4654" spans="1:2">
      <c r="A4654" t="s">
        <v>7333</v>
      </c>
      <c r="B4654" s="246" t="str">
        <f>IF('15. Pooled investment vehicles'!F360="Please select","",'15. Pooled investment vehicles'!F360)</f>
        <v/>
      </c>
    </row>
    <row r="4655" spans="1:2">
      <c r="A4655" t="s">
        <v>7334</v>
      </c>
      <c r="B4655" s="246" t="str">
        <f>IF('15. Pooled investment vehicles'!G360="Please select country","",'15. Pooled investment vehicles'!G360)</f>
        <v/>
      </c>
    </row>
    <row r="4656" spans="1:2">
      <c r="A4656" t="s">
        <v>7335</v>
      </c>
      <c r="B4656" s="246" t="str">
        <f>IF('15. Pooled investment vehicles'!H360="","",'15. Pooled investment vehicles'!H360)</f>
        <v/>
      </c>
    </row>
    <row r="4657" spans="1:2">
      <c r="A4657" t="s">
        <v>7336</v>
      </c>
      <c r="B4657" s="246" t="str">
        <f>IF('15. Pooled investment vehicles'!I360="Please select","",'15. Pooled investment vehicles'!I360)</f>
        <v/>
      </c>
    </row>
    <row r="4658" spans="1:2">
      <c r="A4658" t="s">
        <v>7337</v>
      </c>
      <c r="B4658" s="246" t="str">
        <f>IF('15. Pooled investment vehicles'!J360="","",'15. Pooled investment vehicles'!J360)</f>
        <v/>
      </c>
    </row>
    <row r="4659" spans="1:2">
      <c r="A4659" t="s">
        <v>7338</v>
      </c>
      <c r="B4659" s="246" t="str">
        <f>IF('15. Pooled investment vehicles'!K360="","",'15. Pooled investment vehicles'!K360)</f>
        <v/>
      </c>
    </row>
    <row r="4660" spans="1:2">
      <c r="A4660" t="s">
        <v>7339</v>
      </c>
      <c r="B4660" s="246" t="str">
        <f>IF('15. Pooled investment vehicles'!A361="","",'15. Pooled investment vehicles'!A361)</f>
        <v/>
      </c>
    </row>
    <row r="4661" spans="1:2">
      <c r="A4661" t="s">
        <v>7340</v>
      </c>
      <c r="B4661" s="246" t="str">
        <f>IF('15. Pooled investment vehicles'!B361="","",'15. Pooled investment vehicles'!B361)</f>
        <v/>
      </c>
    </row>
    <row r="4662" spans="1:2">
      <c r="A4662" t="s">
        <v>7341</v>
      </c>
      <c r="B4662" s="246" t="str">
        <f>IF('15. Pooled investment vehicles'!C361="","",'15. Pooled investment vehicles'!C361)</f>
        <v/>
      </c>
    </row>
    <row r="4663" spans="1:2">
      <c r="A4663" t="s">
        <v>7342</v>
      </c>
      <c r="B4663" s="246" t="str">
        <f>IF('15. Pooled investment vehicles'!D361="","",'15. Pooled investment vehicles'!D361)</f>
        <v/>
      </c>
    </row>
    <row r="4664" spans="1:2">
      <c r="A4664" t="s">
        <v>7343</v>
      </c>
      <c r="B4664" s="246" t="str">
        <f>IF('15. Pooled investment vehicles'!E361="Please select","",'15. Pooled investment vehicles'!E361)</f>
        <v/>
      </c>
    </row>
    <row r="4665" spans="1:2">
      <c r="A4665" t="s">
        <v>7344</v>
      </c>
      <c r="B4665" s="246" t="str">
        <f>IF('15. Pooled investment vehicles'!F361="Please select","",'15. Pooled investment vehicles'!F361)</f>
        <v/>
      </c>
    </row>
    <row r="4666" spans="1:2">
      <c r="A4666" t="s">
        <v>7345</v>
      </c>
      <c r="B4666" s="246" t="str">
        <f>IF('15. Pooled investment vehicles'!G361="Please select country","",'15. Pooled investment vehicles'!G361)</f>
        <v/>
      </c>
    </row>
    <row r="4667" spans="1:2">
      <c r="A4667" t="s">
        <v>7346</v>
      </c>
      <c r="B4667" s="246" t="str">
        <f>IF('15. Pooled investment vehicles'!H361="","",'15. Pooled investment vehicles'!H361)</f>
        <v/>
      </c>
    </row>
    <row r="4668" spans="1:2">
      <c r="A4668" t="s">
        <v>7347</v>
      </c>
      <c r="B4668" s="246" t="str">
        <f>IF('15. Pooled investment vehicles'!I361="Please select","",'15. Pooled investment vehicles'!I361)</f>
        <v/>
      </c>
    </row>
    <row r="4669" spans="1:2">
      <c r="A4669" t="s">
        <v>7348</v>
      </c>
      <c r="B4669" s="246" t="str">
        <f>IF('15. Pooled investment vehicles'!J361="","",'15. Pooled investment vehicles'!J361)</f>
        <v/>
      </c>
    </row>
    <row r="4670" spans="1:2">
      <c r="A4670" t="s">
        <v>7349</v>
      </c>
      <c r="B4670" s="246" t="str">
        <f>IF('15. Pooled investment vehicles'!K361="","",'15. Pooled investment vehicles'!K361)</f>
        <v/>
      </c>
    </row>
    <row r="4671" spans="1:2">
      <c r="A4671" t="s">
        <v>7350</v>
      </c>
      <c r="B4671" s="246" t="str">
        <f>IF('15. Pooled investment vehicles'!A362="","",'15. Pooled investment vehicles'!A362)</f>
        <v/>
      </c>
    </row>
    <row r="4672" spans="1:2">
      <c r="A4672" t="s">
        <v>7351</v>
      </c>
      <c r="B4672" s="246" t="str">
        <f>IF('15. Pooled investment vehicles'!B362="","",'15. Pooled investment vehicles'!B362)</f>
        <v/>
      </c>
    </row>
    <row r="4673" spans="1:2">
      <c r="A4673" t="s">
        <v>7352</v>
      </c>
      <c r="B4673" s="246" t="str">
        <f>IF('15. Pooled investment vehicles'!C362="","",'15. Pooled investment vehicles'!C362)</f>
        <v/>
      </c>
    </row>
    <row r="4674" spans="1:2">
      <c r="A4674" t="s">
        <v>7353</v>
      </c>
      <c r="B4674" s="246" t="str">
        <f>IF('15. Pooled investment vehicles'!D362="","",'15. Pooled investment vehicles'!D362)</f>
        <v/>
      </c>
    </row>
    <row r="4675" spans="1:2">
      <c r="A4675" t="s">
        <v>7354</v>
      </c>
      <c r="B4675" s="246" t="str">
        <f>IF('15. Pooled investment vehicles'!E362="Please select","",'15. Pooled investment vehicles'!E362)</f>
        <v/>
      </c>
    </row>
    <row r="4676" spans="1:2">
      <c r="A4676" t="s">
        <v>7355</v>
      </c>
      <c r="B4676" s="246" t="str">
        <f>IF('15. Pooled investment vehicles'!F362="Please select","",'15. Pooled investment vehicles'!F362)</f>
        <v/>
      </c>
    </row>
    <row r="4677" spans="1:2">
      <c r="A4677" t="s">
        <v>7356</v>
      </c>
      <c r="B4677" s="246" t="str">
        <f>IF('15. Pooled investment vehicles'!G362="Please select country","",'15. Pooled investment vehicles'!G362)</f>
        <v/>
      </c>
    </row>
    <row r="4678" spans="1:2">
      <c r="A4678" t="s">
        <v>7357</v>
      </c>
      <c r="B4678" s="246" t="str">
        <f>IF('15. Pooled investment vehicles'!H362="","",'15. Pooled investment vehicles'!H362)</f>
        <v/>
      </c>
    </row>
    <row r="4679" spans="1:2">
      <c r="A4679" t="s">
        <v>7358</v>
      </c>
      <c r="B4679" s="246" t="str">
        <f>IF('15. Pooled investment vehicles'!I362="Please select","",'15. Pooled investment vehicles'!I362)</f>
        <v/>
      </c>
    </row>
    <row r="4680" spans="1:2">
      <c r="A4680" t="s">
        <v>7359</v>
      </c>
      <c r="B4680" s="246" t="str">
        <f>IF('15. Pooled investment vehicles'!J362="","",'15. Pooled investment vehicles'!J362)</f>
        <v/>
      </c>
    </row>
    <row r="4681" spans="1:2">
      <c r="A4681" t="s">
        <v>7360</v>
      </c>
      <c r="B4681" s="246" t="str">
        <f>IF('15. Pooled investment vehicles'!K362="","",'15. Pooled investment vehicles'!K362)</f>
        <v/>
      </c>
    </row>
    <row r="4682" spans="1:2">
      <c r="A4682" t="s">
        <v>7361</v>
      </c>
      <c r="B4682" s="246" t="str">
        <f>IF('15. Pooled investment vehicles'!A363="","",'15. Pooled investment vehicles'!A363)</f>
        <v/>
      </c>
    </row>
    <row r="4683" spans="1:2">
      <c r="A4683" t="s">
        <v>7362</v>
      </c>
      <c r="B4683" s="246" t="str">
        <f>IF('15. Pooled investment vehicles'!B363="","",'15. Pooled investment vehicles'!B363)</f>
        <v/>
      </c>
    </row>
    <row r="4684" spans="1:2">
      <c r="A4684" t="s">
        <v>7363</v>
      </c>
      <c r="B4684" s="246" t="str">
        <f>IF('15. Pooled investment vehicles'!C363="","",'15. Pooled investment vehicles'!C363)</f>
        <v/>
      </c>
    </row>
    <row r="4685" spans="1:2">
      <c r="A4685" t="s">
        <v>7364</v>
      </c>
      <c r="B4685" s="246" t="str">
        <f>IF('15. Pooled investment vehicles'!D363="","",'15. Pooled investment vehicles'!D363)</f>
        <v/>
      </c>
    </row>
    <row r="4686" spans="1:2">
      <c r="A4686" t="s">
        <v>7365</v>
      </c>
      <c r="B4686" s="246" t="str">
        <f>IF('15. Pooled investment vehicles'!E363="Please select","",'15. Pooled investment vehicles'!E363)</f>
        <v/>
      </c>
    </row>
    <row r="4687" spans="1:2">
      <c r="A4687" t="s">
        <v>7366</v>
      </c>
      <c r="B4687" s="246" t="str">
        <f>IF('15. Pooled investment vehicles'!F363="Please select","",'15. Pooled investment vehicles'!F363)</f>
        <v/>
      </c>
    </row>
    <row r="4688" spans="1:2">
      <c r="A4688" t="s">
        <v>7367</v>
      </c>
      <c r="B4688" s="246" t="str">
        <f>IF('15. Pooled investment vehicles'!G363="Please select country","",'15. Pooled investment vehicles'!G363)</f>
        <v/>
      </c>
    </row>
    <row r="4689" spans="1:2">
      <c r="A4689" t="s">
        <v>7368</v>
      </c>
      <c r="B4689" s="246" t="str">
        <f>IF('15. Pooled investment vehicles'!H363="","",'15. Pooled investment vehicles'!H363)</f>
        <v/>
      </c>
    </row>
    <row r="4690" spans="1:2">
      <c r="A4690" t="s">
        <v>7369</v>
      </c>
      <c r="B4690" s="246" t="str">
        <f>IF('15. Pooled investment vehicles'!I363="Please select","",'15. Pooled investment vehicles'!I363)</f>
        <v/>
      </c>
    </row>
    <row r="4691" spans="1:2">
      <c r="A4691" t="s">
        <v>7370</v>
      </c>
      <c r="B4691" s="246" t="str">
        <f>IF('15. Pooled investment vehicles'!J363="","",'15. Pooled investment vehicles'!J363)</f>
        <v/>
      </c>
    </row>
    <row r="4692" spans="1:2">
      <c r="A4692" t="s">
        <v>7371</v>
      </c>
      <c r="B4692" s="246" t="str">
        <f>IF('15. Pooled investment vehicles'!K363="","",'15. Pooled investment vehicles'!K363)</f>
        <v/>
      </c>
    </row>
    <row r="4693" spans="1:2">
      <c r="A4693" t="s">
        <v>7372</v>
      </c>
      <c r="B4693" s="246" t="str">
        <f>IF('15. Pooled investment vehicles'!A364="","",'15. Pooled investment vehicles'!A364)</f>
        <v/>
      </c>
    </row>
    <row r="4694" spans="1:2">
      <c r="A4694" t="s">
        <v>7373</v>
      </c>
      <c r="B4694" s="246" t="str">
        <f>IF('15. Pooled investment vehicles'!B364="","",'15. Pooled investment vehicles'!B364)</f>
        <v/>
      </c>
    </row>
    <row r="4695" spans="1:2">
      <c r="A4695" t="s">
        <v>7374</v>
      </c>
      <c r="B4695" s="246" t="str">
        <f>IF('15. Pooled investment vehicles'!C364="","",'15. Pooled investment vehicles'!C364)</f>
        <v/>
      </c>
    </row>
    <row r="4696" spans="1:2">
      <c r="A4696" t="s">
        <v>7375</v>
      </c>
      <c r="B4696" s="246" t="str">
        <f>IF('15. Pooled investment vehicles'!D364="","",'15. Pooled investment vehicles'!D364)</f>
        <v/>
      </c>
    </row>
    <row r="4697" spans="1:2">
      <c r="A4697" t="s">
        <v>7376</v>
      </c>
      <c r="B4697" s="246" t="str">
        <f>IF('15. Pooled investment vehicles'!E364="Please select","",'15. Pooled investment vehicles'!E364)</f>
        <v/>
      </c>
    </row>
    <row r="4698" spans="1:2">
      <c r="A4698" t="s">
        <v>7377</v>
      </c>
      <c r="B4698" s="246" t="str">
        <f>IF('15. Pooled investment vehicles'!F364="Please select","",'15. Pooled investment vehicles'!F364)</f>
        <v/>
      </c>
    </row>
    <row r="4699" spans="1:2">
      <c r="A4699" t="s">
        <v>7378</v>
      </c>
      <c r="B4699" s="246" t="str">
        <f>IF('15. Pooled investment vehicles'!G364="Please select country","",'15. Pooled investment vehicles'!G364)</f>
        <v/>
      </c>
    </row>
    <row r="4700" spans="1:2">
      <c r="A4700" t="s">
        <v>7379</v>
      </c>
      <c r="B4700" s="246" t="str">
        <f>IF('15. Pooled investment vehicles'!H364="","",'15. Pooled investment vehicles'!H364)</f>
        <v/>
      </c>
    </row>
    <row r="4701" spans="1:2">
      <c r="A4701" t="s">
        <v>7380</v>
      </c>
      <c r="B4701" s="246" t="str">
        <f>IF('15. Pooled investment vehicles'!I364="Please select","",'15. Pooled investment vehicles'!I364)</f>
        <v/>
      </c>
    </row>
    <row r="4702" spans="1:2">
      <c r="A4702" t="s">
        <v>7381</v>
      </c>
      <c r="B4702" s="246" t="str">
        <f>IF('15. Pooled investment vehicles'!J364="","",'15. Pooled investment vehicles'!J364)</f>
        <v/>
      </c>
    </row>
    <row r="4703" spans="1:2">
      <c r="A4703" t="s">
        <v>7382</v>
      </c>
      <c r="B4703" s="246" t="str">
        <f>IF('15. Pooled investment vehicles'!K364="","",'15. Pooled investment vehicles'!K364)</f>
        <v/>
      </c>
    </row>
    <row r="4704" spans="1:2">
      <c r="A4704" t="s">
        <v>7383</v>
      </c>
      <c r="B4704" s="246" t="str">
        <f>IF('15. Pooled investment vehicles'!A365="","",'15. Pooled investment vehicles'!A365)</f>
        <v/>
      </c>
    </row>
    <row r="4705" spans="1:2">
      <c r="A4705" t="s">
        <v>7384</v>
      </c>
      <c r="B4705" s="246" t="str">
        <f>IF('15. Pooled investment vehicles'!B365="","",'15. Pooled investment vehicles'!B365)</f>
        <v/>
      </c>
    </row>
    <row r="4706" spans="1:2">
      <c r="A4706" t="s">
        <v>7385</v>
      </c>
      <c r="B4706" s="246" t="str">
        <f>IF('15. Pooled investment vehicles'!C365="","",'15. Pooled investment vehicles'!C365)</f>
        <v/>
      </c>
    </row>
    <row r="4707" spans="1:2">
      <c r="A4707" t="s">
        <v>7386</v>
      </c>
      <c r="B4707" s="246" t="str">
        <f>IF('15. Pooled investment vehicles'!D365="","",'15. Pooled investment vehicles'!D365)</f>
        <v/>
      </c>
    </row>
    <row r="4708" spans="1:2">
      <c r="A4708" t="s">
        <v>7387</v>
      </c>
      <c r="B4708" s="246" t="str">
        <f>IF('15. Pooled investment vehicles'!E365="Please select","",'15. Pooled investment vehicles'!E365)</f>
        <v/>
      </c>
    </row>
    <row r="4709" spans="1:2">
      <c r="A4709" t="s">
        <v>7388</v>
      </c>
      <c r="B4709" s="246" t="str">
        <f>IF('15. Pooled investment vehicles'!F365="Please select","",'15. Pooled investment vehicles'!F365)</f>
        <v/>
      </c>
    </row>
    <row r="4710" spans="1:2">
      <c r="A4710" t="s">
        <v>7389</v>
      </c>
      <c r="B4710" s="246" t="str">
        <f>IF('15. Pooled investment vehicles'!G365="Please select country","",'15. Pooled investment vehicles'!G365)</f>
        <v/>
      </c>
    </row>
    <row r="4711" spans="1:2">
      <c r="A4711" t="s">
        <v>7390</v>
      </c>
      <c r="B4711" s="246" t="str">
        <f>IF('15. Pooled investment vehicles'!H365="","",'15. Pooled investment vehicles'!H365)</f>
        <v/>
      </c>
    </row>
    <row r="4712" spans="1:2">
      <c r="A4712" t="s">
        <v>7391</v>
      </c>
      <c r="B4712" s="246" t="str">
        <f>IF('15. Pooled investment vehicles'!I365="Please select","",'15. Pooled investment vehicles'!I365)</f>
        <v/>
      </c>
    </row>
    <row r="4713" spans="1:2">
      <c r="A4713" t="s">
        <v>7392</v>
      </c>
      <c r="B4713" s="246" t="str">
        <f>IF('15. Pooled investment vehicles'!J365="","",'15. Pooled investment vehicles'!J365)</f>
        <v/>
      </c>
    </row>
    <row r="4714" spans="1:2">
      <c r="A4714" t="s">
        <v>7393</v>
      </c>
      <c r="B4714" s="246" t="str">
        <f>IF('15. Pooled investment vehicles'!K365="","",'15. Pooled investment vehicles'!K365)</f>
        <v/>
      </c>
    </row>
    <row r="4715" spans="1:2">
      <c r="A4715" t="s">
        <v>7394</v>
      </c>
      <c r="B4715" s="246" t="str">
        <f>IF('15. Pooled investment vehicles'!A366="","",'15. Pooled investment vehicles'!A366)</f>
        <v/>
      </c>
    </row>
    <row r="4716" spans="1:2">
      <c r="A4716" t="s">
        <v>7395</v>
      </c>
      <c r="B4716" s="246" t="str">
        <f>IF('15. Pooled investment vehicles'!B366="","",'15. Pooled investment vehicles'!B366)</f>
        <v/>
      </c>
    </row>
    <row r="4717" spans="1:2">
      <c r="A4717" t="s">
        <v>7396</v>
      </c>
      <c r="B4717" s="246" t="str">
        <f>IF('15. Pooled investment vehicles'!C366="","",'15. Pooled investment vehicles'!C366)</f>
        <v/>
      </c>
    </row>
    <row r="4718" spans="1:2">
      <c r="A4718" t="s">
        <v>7397</v>
      </c>
      <c r="B4718" s="246" t="str">
        <f>IF('15. Pooled investment vehicles'!D366="","",'15. Pooled investment vehicles'!D366)</f>
        <v/>
      </c>
    </row>
    <row r="4719" spans="1:2">
      <c r="A4719" t="s">
        <v>7398</v>
      </c>
      <c r="B4719" s="246" t="str">
        <f>IF('15. Pooled investment vehicles'!E366="Please select","",'15. Pooled investment vehicles'!E366)</f>
        <v/>
      </c>
    </row>
    <row r="4720" spans="1:2">
      <c r="A4720" t="s">
        <v>7399</v>
      </c>
      <c r="B4720" s="246" t="str">
        <f>IF('15. Pooled investment vehicles'!F366="Please select","",'15. Pooled investment vehicles'!F366)</f>
        <v/>
      </c>
    </row>
    <row r="4721" spans="1:2">
      <c r="A4721" t="s">
        <v>7400</v>
      </c>
      <c r="B4721" s="246" t="str">
        <f>IF('15. Pooled investment vehicles'!G366="Please select country","",'15. Pooled investment vehicles'!G366)</f>
        <v/>
      </c>
    </row>
    <row r="4722" spans="1:2">
      <c r="A4722" t="s">
        <v>7401</v>
      </c>
      <c r="B4722" s="246" t="str">
        <f>IF('15. Pooled investment vehicles'!H366="","",'15. Pooled investment vehicles'!H366)</f>
        <v/>
      </c>
    </row>
    <row r="4723" spans="1:2">
      <c r="A4723" t="s">
        <v>7402</v>
      </c>
      <c r="B4723" s="246" t="str">
        <f>IF('15. Pooled investment vehicles'!I366="Please select","",'15. Pooled investment vehicles'!I366)</f>
        <v/>
      </c>
    </row>
    <row r="4724" spans="1:2">
      <c r="A4724" t="s">
        <v>7403</v>
      </c>
      <c r="B4724" s="246" t="str">
        <f>IF('15. Pooled investment vehicles'!J366="","",'15. Pooled investment vehicles'!J366)</f>
        <v/>
      </c>
    </row>
    <row r="4725" spans="1:2">
      <c r="A4725" t="s">
        <v>7404</v>
      </c>
      <c r="B4725" s="246" t="str">
        <f>IF('15. Pooled investment vehicles'!K366="","",'15. Pooled investment vehicles'!K366)</f>
        <v/>
      </c>
    </row>
    <row r="4726" spans="1:2">
      <c r="A4726" t="s">
        <v>7405</v>
      </c>
      <c r="B4726" s="246" t="str">
        <f>IF('15. Pooled investment vehicles'!A367="","",'15. Pooled investment vehicles'!A367)</f>
        <v/>
      </c>
    </row>
    <row r="4727" spans="1:2">
      <c r="A4727" t="s">
        <v>7406</v>
      </c>
      <c r="B4727" s="246" t="str">
        <f>IF('15. Pooled investment vehicles'!B367="","",'15. Pooled investment vehicles'!B367)</f>
        <v/>
      </c>
    </row>
    <row r="4728" spans="1:2">
      <c r="A4728" t="s">
        <v>7407</v>
      </c>
      <c r="B4728" s="246" t="str">
        <f>IF('15. Pooled investment vehicles'!C367="","",'15. Pooled investment vehicles'!C367)</f>
        <v/>
      </c>
    </row>
    <row r="4729" spans="1:2">
      <c r="A4729" t="s">
        <v>7408</v>
      </c>
      <c r="B4729" s="246" t="str">
        <f>IF('15. Pooled investment vehicles'!D367="","",'15. Pooled investment vehicles'!D367)</f>
        <v/>
      </c>
    </row>
    <row r="4730" spans="1:2">
      <c r="A4730" t="s">
        <v>7409</v>
      </c>
      <c r="B4730" s="246" t="str">
        <f>IF('15. Pooled investment vehicles'!E367="Please select","",'15. Pooled investment vehicles'!E367)</f>
        <v/>
      </c>
    </row>
    <row r="4731" spans="1:2">
      <c r="A4731" t="s">
        <v>7410</v>
      </c>
      <c r="B4731" s="246" t="str">
        <f>IF('15. Pooled investment vehicles'!F367="Please select","",'15. Pooled investment vehicles'!F367)</f>
        <v/>
      </c>
    </row>
    <row r="4732" spans="1:2">
      <c r="A4732" t="s">
        <v>7411</v>
      </c>
      <c r="B4732" s="246" t="str">
        <f>IF('15. Pooled investment vehicles'!G367="Please select country","",'15. Pooled investment vehicles'!G367)</f>
        <v/>
      </c>
    </row>
    <row r="4733" spans="1:2">
      <c r="A4733" t="s">
        <v>7412</v>
      </c>
      <c r="B4733" s="246" t="str">
        <f>IF('15. Pooled investment vehicles'!H367="","",'15. Pooled investment vehicles'!H367)</f>
        <v/>
      </c>
    </row>
    <row r="4734" spans="1:2">
      <c r="A4734" t="s">
        <v>7413</v>
      </c>
      <c r="B4734" s="246" t="str">
        <f>IF('15. Pooled investment vehicles'!I367="Please select","",'15. Pooled investment vehicles'!I367)</f>
        <v/>
      </c>
    </row>
    <row r="4735" spans="1:2">
      <c r="A4735" t="s">
        <v>7414</v>
      </c>
      <c r="B4735" s="246" t="str">
        <f>IF('15. Pooled investment vehicles'!J367="","",'15. Pooled investment vehicles'!J367)</f>
        <v/>
      </c>
    </row>
    <row r="4736" spans="1:2">
      <c r="A4736" t="s">
        <v>7415</v>
      </c>
      <c r="B4736" s="246" t="str">
        <f>IF('15. Pooled investment vehicles'!K367="","",'15. Pooled investment vehicles'!K367)</f>
        <v/>
      </c>
    </row>
    <row r="4737" spans="1:2">
      <c r="A4737" t="s">
        <v>7416</v>
      </c>
      <c r="B4737" s="246" t="str">
        <f>IF('15. Pooled investment vehicles'!A368="","",'15. Pooled investment vehicles'!A368)</f>
        <v/>
      </c>
    </row>
    <row r="4738" spans="1:2">
      <c r="A4738" t="s">
        <v>7417</v>
      </c>
      <c r="B4738" s="246" t="str">
        <f>IF('15. Pooled investment vehicles'!B368="","",'15. Pooled investment vehicles'!B368)</f>
        <v/>
      </c>
    </row>
    <row r="4739" spans="1:2">
      <c r="A4739" t="s">
        <v>7418</v>
      </c>
      <c r="B4739" s="246" t="str">
        <f>IF('15. Pooled investment vehicles'!C368="","",'15. Pooled investment vehicles'!C368)</f>
        <v/>
      </c>
    </row>
    <row r="4740" spans="1:2">
      <c r="A4740" t="s">
        <v>7419</v>
      </c>
      <c r="B4740" s="246" t="str">
        <f>IF('15. Pooled investment vehicles'!D368="","",'15. Pooled investment vehicles'!D368)</f>
        <v/>
      </c>
    </row>
    <row r="4741" spans="1:2">
      <c r="A4741" t="s">
        <v>7420</v>
      </c>
      <c r="B4741" s="246" t="str">
        <f>IF('15. Pooled investment vehicles'!E368="Please select","",'15. Pooled investment vehicles'!E368)</f>
        <v/>
      </c>
    </row>
    <row r="4742" spans="1:2">
      <c r="A4742" t="s">
        <v>7421</v>
      </c>
      <c r="B4742" s="246" t="str">
        <f>IF('15. Pooled investment vehicles'!F368="Please select","",'15. Pooled investment vehicles'!F368)</f>
        <v/>
      </c>
    </row>
    <row r="4743" spans="1:2">
      <c r="A4743" t="s">
        <v>7422</v>
      </c>
      <c r="B4743" s="246" t="str">
        <f>IF('15. Pooled investment vehicles'!G368="Please select country","",'15. Pooled investment vehicles'!G368)</f>
        <v/>
      </c>
    </row>
    <row r="4744" spans="1:2">
      <c r="A4744" t="s">
        <v>7423</v>
      </c>
      <c r="B4744" s="246" t="str">
        <f>IF('15. Pooled investment vehicles'!H368="","",'15. Pooled investment vehicles'!H368)</f>
        <v/>
      </c>
    </row>
    <row r="4745" spans="1:2">
      <c r="A4745" t="s">
        <v>7424</v>
      </c>
      <c r="B4745" s="246" t="str">
        <f>IF('15. Pooled investment vehicles'!I368="Please select","",'15. Pooled investment vehicles'!I368)</f>
        <v/>
      </c>
    </row>
    <row r="4746" spans="1:2">
      <c r="A4746" t="s">
        <v>7425</v>
      </c>
      <c r="B4746" s="246" t="str">
        <f>IF('15. Pooled investment vehicles'!J368="","",'15. Pooled investment vehicles'!J368)</f>
        <v/>
      </c>
    </row>
    <row r="4747" spans="1:2">
      <c r="A4747" t="s">
        <v>7426</v>
      </c>
      <c r="B4747" s="246" t="str">
        <f>IF('15. Pooled investment vehicles'!K368="","",'15. Pooled investment vehicles'!K368)</f>
        <v/>
      </c>
    </row>
    <row r="4748" spans="1:2">
      <c r="A4748" t="s">
        <v>7427</v>
      </c>
      <c r="B4748" s="246" t="str">
        <f>IF('15. Pooled investment vehicles'!A369="","",'15. Pooled investment vehicles'!A369)</f>
        <v/>
      </c>
    </row>
    <row r="4749" spans="1:2">
      <c r="A4749" t="s">
        <v>7428</v>
      </c>
      <c r="B4749" s="246" t="str">
        <f>IF('15. Pooled investment vehicles'!B369="","",'15. Pooled investment vehicles'!B369)</f>
        <v/>
      </c>
    </row>
    <row r="4750" spans="1:2">
      <c r="A4750" t="s">
        <v>7429</v>
      </c>
      <c r="B4750" s="246" t="str">
        <f>IF('15. Pooled investment vehicles'!C369="","",'15. Pooled investment vehicles'!C369)</f>
        <v/>
      </c>
    </row>
    <row r="4751" spans="1:2">
      <c r="A4751" t="s">
        <v>7430</v>
      </c>
      <c r="B4751" s="246" t="str">
        <f>IF('15. Pooled investment vehicles'!D369="","",'15. Pooled investment vehicles'!D369)</f>
        <v/>
      </c>
    </row>
    <row r="4752" spans="1:2">
      <c r="A4752" t="s">
        <v>7431</v>
      </c>
      <c r="B4752" s="246" t="str">
        <f>IF('15. Pooled investment vehicles'!E369="Please select","",'15. Pooled investment vehicles'!E369)</f>
        <v/>
      </c>
    </row>
    <row r="4753" spans="1:2">
      <c r="A4753" t="s">
        <v>7432</v>
      </c>
      <c r="B4753" s="246" t="str">
        <f>IF('15. Pooled investment vehicles'!F369="Please select","",'15. Pooled investment vehicles'!F369)</f>
        <v/>
      </c>
    </row>
    <row r="4754" spans="1:2">
      <c r="A4754" t="s">
        <v>7433</v>
      </c>
      <c r="B4754" s="246" t="str">
        <f>IF('15. Pooled investment vehicles'!G369="Please select country","",'15. Pooled investment vehicles'!G369)</f>
        <v/>
      </c>
    </row>
    <row r="4755" spans="1:2">
      <c r="A4755" t="s">
        <v>7434</v>
      </c>
      <c r="B4755" s="246" t="str">
        <f>IF('15. Pooled investment vehicles'!H369="","",'15. Pooled investment vehicles'!H369)</f>
        <v/>
      </c>
    </row>
    <row r="4756" spans="1:2">
      <c r="A4756" t="s">
        <v>7435</v>
      </c>
      <c r="B4756" s="246" t="str">
        <f>IF('15. Pooled investment vehicles'!I369="Please select","",'15. Pooled investment vehicles'!I369)</f>
        <v/>
      </c>
    </row>
    <row r="4757" spans="1:2">
      <c r="A4757" t="s">
        <v>7436</v>
      </c>
      <c r="B4757" s="246" t="str">
        <f>IF('15. Pooled investment vehicles'!J369="","",'15. Pooled investment vehicles'!J369)</f>
        <v/>
      </c>
    </row>
    <row r="4758" spans="1:2">
      <c r="A4758" t="s">
        <v>7437</v>
      </c>
      <c r="B4758" s="246" t="str">
        <f>IF('15. Pooled investment vehicles'!K369="","",'15. Pooled investment vehicles'!K369)</f>
        <v/>
      </c>
    </row>
    <row r="4759" spans="1:2">
      <c r="A4759" t="s">
        <v>7438</v>
      </c>
      <c r="B4759" s="246" t="str">
        <f>IF('15. Pooled investment vehicles'!A370="","",'15. Pooled investment vehicles'!A370)</f>
        <v/>
      </c>
    </row>
    <row r="4760" spans="1:2">
      <c r="A4760" t="s">
        <v>7439</v>
      </c>
      <c r="B4760" s="246" t="str">
        <f>IF('15. Pooled investment vehicles'!B370="","",'15. Pooled investment vehicles'!B370)</f>
        <v/>
      </c>
    </row>
    <row r="4761" spans="1:2">
      <c r="A4761" t="s">
        <v>7440</v>
      </c>
      <c r="B4761" s="246" t="str">
        <f>IF('15. Pooled investment vehicles'!C370="","",'15. Pooled investment vehicles'!C370)</f>
        <v/>
      </c>
    </row>
    <row r="4762" spans="1:2">
      <c r="A4762" t="s">
        <v>7441</v>
      </c>
      <c r="B4762" s="246" t="str">
        <f>IF('15. Pooled investment vehicles'!D370="","",'15. Pooled investment vehicles'!D370)</f>
        <v/>
      </c>
    </row>
    <row r="4763" spans="1:2">
      <c r="A4763" t="s">
        <v>7442</v>
      </c>
      <c r="B4763" s="246" t="str">
        <f>IF('15. Pooled investment vehicles'!E370="Please select","",'15. Pooled investment vehicles'!E370)</f>
        <v/>
      </c>
    </row>
    <row r="4764" spans="1:2">
      <c r="A4764" t="s">
        <v>7443</v>
      </c>
      <c r="B4764" s="246" t="str">
        <f>IF('15. Pooled investment vehicles'!F370="Please select","",'15. Pooled investment vehicles'!F370)</f>
        <v/>
      </c>
    </row>
    <row r="4765" spans="1:2">
      <c r="A4765" t="s">
        <v>7444</v>
      </c>
      <c r="B4765" s="246" t="str">
        <f>IF('15. Pooled investment vehicles'!G370="Please select country","",'15. Pooled investment vehicles'!G370)</f>
        <v/>
      </c>
    </row>
    <row r="4766" spans="1:2">
      <c r="A4766" t="s">
        <v>7445</v>
      </c>
      <c r="B4766" s="246" t="str">
        <f>IF('15. Pooled investment vehicles'!H370="","",'15. Pooled investment vehicles'!H370)</f>
        <v/>
      </c>
    </row>
    <row r="4767" spans="1:2">
      <c r="A4767" t="s">
        <v>7446</v>
      </c>
      <c r="B4767" s="246" t="str">
        <f>IF('15. Pooled investment vehicles'!I370="Please select","",'15. Pooled investment vehicles'!I370)</f>
        <v/>
      </c>
    </row>
    <row r="4768" spans="1:2">
      <c r="A4768" t="s">
        <v>7447</v>
      </c>
      <c r="B4768" s="246" t="str">
        <f>IF('15. Pooled investment vehicles'!J370="","",'15. Pooled investment vehicles'!J370)</f>
        <v/>
      </c>
    </row>
    <row r="4769" spans="1:2">
      <c r="A4769" t="s">
        <v>7448</v>
      </c>
      <c r="B4769" s="246" t="str">
        <f>IF('15. Pooled investment vehicles'!K370="","",'15. Pooled investment vehicles'!K370)</f>
        <v/>
      </c>
    </row>
    <row r="4770" spans="1:2">
      <c r="A4770" t="s">
        <v>7449</v>
      </c>
      <c r="B4770" s="246" t="str">
        <f>IF('15. Pooled investment vehicles'!A371="","",'15. Pooled investment vehicles'!A371)</f>
        <v/>
      </c>
    </row>
    <row r="4771" spans="1:2">
      <c r="A4771" t="s">
        <v>7450</v>
      </c>
      <c r="B4771" s="246" t="str">
        <f>IF('15. Pooled investment vehicles'!B371="","",'15. Pooled investment vehicles'!B371)</f>
        <v/>
      </c>
    </row>
    <row r="4772" spans="1:2">
      <c r="A4772" t="s">
        <v>7451</v>
      </c>
      <c r="B4772" s="246" t="str">
        <f>IF('15. Pooled investment vehicles'!C371="","",'15. Pooled investment vehicles'!C371)</f>
        <v/>
      </c>
    </row>
    <row r="4773" spans="1:2">
      <c r="A4773" t="s">
        <v>7452</v>
      </c>
      <c r="B4773" s="246" t="str">
        <f>IF('15. Pooled investment vehicles'!D371="","",'15. Pooled investment vehicles'!D371)</f>
        <v/>
      </c>
    </row>
    <row r="4774" spans="1:2">
      <c r="A4774" t="s">
        <v>7453</v>
      </c>
      <c r="B4774" s="246" t="str">
        <f>IF('15. Pooled investment vehicles'!E371="Please select","",'15. Pooled investment vehicles'!E371)</f>
        <v/>
      </c>
    </row>
    <row r="4775" spans="1:2">
      <c r="A4775" t="s">
        <v>7454</v>
      </c>
      <c r="B4775" s="246" t="str">
        <f>IF('15. Pooled investment vehicles'!F371="Please select","",'15. Pooled investment vehicles'!F371)</f>
        <v/>
      </c>
    </row>
    <row r="4776" spans="1:2">
      <c r="A4776" t="s">
        <v>7455</v>
      </c>
      <c r="B4776" s="246" t="str">
        <f>IF('15. Pooled investment vehicles'!G371="Please select country","",'15. Pooled investment vehicles'!G371)</f>
        <v/>
      </c>
    </row>
    <row r="4777" spans="1:2">
      <c r="A4777" t="s">
        <v>7456</v>
      </c>
      <c r="B4777" s="246" t="str">
        <f>IF('15. Pooled investment vehicles'!H371="","",'15. Pooled investment vehicles'!H371)</f>
        <v/>
      </c>
    </row>
    <row r="4778" spans="1:2">
      <c r="A4778" t="s">
        <v>7457</v>
      </c>
      <c r="B4778" s="246" t="str">
        <f>IF('15. Pooled investment vehicles'!I371="Please select","",'15. Pooled investment vehicles'!I371)</f>
        <v/>
      </c>
    </row>
    <row r="4779" spans="1:2">
      <c r="A4779" t="s">
        <v>7458</v>
      </c>
      <c r="B4779" s="246" t="str">
        <f>IF('15. Pooled investment vehicles'!J371="","",'15. Pooled investment vehicles'!J371)</f>
        <v/>
      </c>
    </row>
    <row r="4780" spans="1:2">
      <c r="A4780" t="s">
        <v>7459</v>
      </c>
      <c r="B4780" s="246" t="str">
        <f>IF('15. Pooled investment vehicles'!K371="","",'15. Pooled investment vehicles'!K371)</f>
        <v/>
      </c>
    </row>
    <row r="4781" spans="1:2">
      <c r="A4781" t="s">
        <v>7460</v>
      </c>
      <c r="B4781" s="246" t="str">
        <f>IF('15. Pooled investment vehicles'!A372="","",'15. Pooled investment vehicles'!A372)</f>
        <v/>
      </c>
    </row>
    <row r="4782" spans="1:2">
      <c r="A4782" t="s">
        <v>7461</v>
      </c>
      <c r="B4782" s="246" t="str">
        <f>IF('15. Pooled investment vehicles'!B372="","",'15. Pooled investment vehicles'!B372)</f>
        <v/>
      </c>
    </row>
    <row r="4783" spans="1:2">
      <c r="A4783" t="s">
        <v>7462</v>
      </c>
      <c r="B4783" s="246" t="str">
        <f>IF('15. Pooled investment vehicles'!C372="","",'15. Pooled investment vehicles'!C372)</f>
        <v/>
      </c>
    </row>
    <row r="4784" spans="1:2">
      <c r="A4784" t="s">
        <v>7463</v>
      </c>
      <c r="B4784" s="246" t="str">
        <f>IF('15. Pooled investment vehicles'!D372="","",'15. Pooled investment vehicles'!D372)</f>
        <v/>
      </c>
    </row>
    <row r="4785" spans="1:2">
      <c r="A4785" t="s">
        <v>7464</v>
      </c>
      <c r="B4785" s="246" t="str">
        <f>IF('15. Pooled investment vehicles'!E372="Please select","",'15. Pooled investment vehicles'!E372)</f>
        <v/>
      </c>
    </row>
    <row r="4786" spans="1:2">
      <c r="A4786" t="s">
        <v>7465</v>
      </c>
      <c r="B4786" s="246" t="str">
        <f>IF('15. Pooled investment vehicles'!F372="Please select","",'15. Pooled investment vehicles'!F372)</f>
        <v/>
      </c>
    </row>
    <row r="4787" spans="1:2">
      <c r="A4787" t="s">
        <v>7466</v>
      </c>
      <c r="B4787" s="246" t="str">
        <f>IF('15. Pooled investment vehicles'!G372="Please select country","",'15. Pooled investment vehicles'!G372)</f>
        <v/>
      </c>
    </row>
    <row r="4788" spans="1:2">
      <c r="A4788" t="s">
        <v>7467</v>
      </c>
      <c r="B4788" s="246" t="str">
        <f>IF('15. Pooled investment vehicles'!H372="","",'15. Pooled investment vehicles'!H372)</f>
        <v/>
      </c>
    </row>
    <row r="4789" spans="1:2">
      <c r="A4789" t="s">
        <v>7468</v>
      </c>
      <c r="B4789" s="246" t="str">
        <f>IF('15. Pooled investment vehicles'!I372="Please select","",'15. Pooled investment vehicles'!I372)</f>
        <v/>
      </c>
    </row>
    <row r="4790" spans="1:2">
      <c r="A4790" t="s">
        <v>7469</v>
      </c>
      <c r="B4790" s="246" t="str">
        <f>IF('15. Pooled investment vehicles'!J372="","",'15. Pooled investment vehicles'!J372)</f>
        <v/>
      </c>
    </row>
    <row r="4791" spans="1:2">
      <c r="A4791" t="s">
        <v>7470</v>
      </c>
      <c r="B4791" s="246" t="str">
        <f>IF('15. Pooled investment vehicles'!K372="","",'15. Pooled investment vehicles'!K372)</f>
        <v/>
      </c>
    </row>
    <row r="4792" spans="1:2">
      <c r="A4792" t="s">
        <v>7471</v>
      </c>
      <c r="B4792" s="246" t="str">
        <f>IF('15. Pooled investment vehicles'!A373="","",'15. Pooled investment vehicles'!A373)</f>
        <v/>
      </c>
    </row>
    <row r="4793" spans="1:2">
      <c r="A4793" t="s">
        <v>7472</v>
      </c>
      <c r="B4793" s="246" t="str">
        <f>IF('15. Pooled investment vehicles'!B373="","",'15. Pooled investment vehicles'!B373)</f>
        <v/>
      </c>
    </row>
    <row r="4794" spans="1:2">
      <c r="A4794" t="s">
        <v>7473</v>
      </c>
      <c r="B4794" s="246" t="str">
        <f>IF('15. Pooled investment vehicles'!C373="","",'15. Pooled investment vehicles'!C373)</f>
        <v/>
      </c>
    </row>
    <row r="4795" spans="1:2">
      <c r="A4795" t="s">
        <v>7474</v>
      </c>
      <c r="B4795" s="246" t="str">
        <f>IF('15. Pooled investment vehicles'!D373="","",'15. Pooled investment vehicles'!D373)</f>
        <v/>
      </c>
    </row>
    <row r="4796" spans="1:2">
      <c r="A4796" t="s">
        <v>7475</v>
      </c>
      <c r="B4796" s="246" t="str">
        <f>IF('15. Pooled investment vehicles'!E373="Please select","",'15. Pooled investment vehicles'!E373)</f>
        <v/>
      </c>
    </row>
    <row r="4797" spans="1:2">
      <c r="A4797" t="s">
        <v>7476</v>
      </c>
      <c r="B4797" s="246" t="str">
        <f>IF('15. Pooled investment vehicles'!F373="Please select","",'15. Pooled investment vehicles'!F373)</f>
        <v/>
      </c>
    </row>
    <row r="4798" spans="1:2">
      <c r="A4798" t="s">
        <v>7477</v>
      </c>
      <c r="B4798" s="246" t="str">
        <f>IF('15. Pooled investment vehicles'!G373="Please select country","",'15. Pooled investment vehicles'!G373)</f>
        <v/>
      </c>
    </row>
    <row r="4799" spans="1:2">
      <c r="A4799" t="s">
        <v>7478</v>
      </c>
      <c r="B4799" s="246" t="str">
        <f>IF('15. Pooled investment vehicles'!H373="","",'15. Pooled investment vehicles'!H373)</f>
        <v/>
      </c>
    </row>
    <row r="4800" spans="1:2">
      <c r="A4800" t="s">
        <v>7479</v>
      </c>
      <c r="B4800" s="246" t="str">
        <f>IF('15. Pooled investment vehicles'!I373="Please select","",'15. Pooled investment vehicles'!I373)</f>
        <v/>
      </c>
    </row>
    <row r="4801" spans="1:2">
      <c r="A4801" t="s">
        <v>7480</v>
      </c>
      <c r="B4801" s="246" t="str">
        <f>IF('15. Pooled investment vehicles'!J373="","",'15. Pooled investment vehicles'!J373)</f>
        <v/>
      </c>
    </row>
    <row r="4802" spans="1:2">
      <c r="A4802" t="s">
        <v>7481</v>
      </c>
      <c r="B4802" s="246" t="str">
        <f>IF('15. Pooled investment vehicles'!K373="","",'15. Pooled investment vehicles'!K373)</f>
        <v/>
      </c>
    </row>
    <row r="4803" spans="1:2">
      <c r="A4803" t="s">
        <v>7482</v>
      </c>
      <c r="B4803" s="246" t="str">
        <f>IF('15. Pooled investment vehicles'!A374="","",'15. Pooled investment vehicles'!A374)</f>
        <v/>
      </c>
    </row>
    <row r="4804" spans="1:2">
      <c r="A4804" t="s">
        <v>7483</v>
      </c>
      <c r="B4804" s="246" t="str">
        <f>IF('15. Pooled investment vehicles'!B374="","",'15. Pooled investment vehicles'!B374)</f>
        <v/>
      </c>
    </row>
    <row r="4805" spans="1:2">
      <c r="A4805" t="s">
        <v>7484</v>
      </c>
      <c r="B4805" s="246" t="str">
        <f>IF('15. Pooled investment vehicles'!C374="","",'15. Pooled investment vehicles'!C374)</f>
        <v/>
      </c>
    </row>
    <row r="4806" spans="1:2">
      <c r="A4806" t="s">
        <v>7485</v>
      </c>
      <c r="B4806" s="246" t="str">
        <f>IF('15. Pooled investment vehicles'!D374="","",'15. Pooled investment vehicles'!D374)</f>
        <v/>
      </c>
    </row>
    <row r="4807" spans="1:2">
      <c r="A4807" t="s">
        <v>7486</v>
      </c>
      <c r="B4807" s="246" t="str">
        <f>IF('15. Pooled investment vehicles'!E374="Please select","",'15. Pooled investment vehicles'!E374)</f>
        <v/>
      </c>
    </row>
    <row r="4808" spans="1:2">
      <c r="A4808" t="s">
        <v>7487</v>
      </c>
      <c r="B4808" s="246" t="str">
        <f>IF('15. Pooled investment vehicles'!F374="Please select","",'15. Pooled investment vehicles'!F374)</f>
        <v/>
      </c>
    </row>
    <row r="4809" spans="1:2">
      <c r="A4809" t="s">
        <v>7488</v>
      </c>
      <c r="B4809" s="246" t="str">
        <f>IF('15. Pooled investment vehicles'!G374="Please select country","",'15. Pooled investment vehicles'!G374)</f>
        <v/>
      </c>
    </row>
    <row r="4810" spans="1:2">
      <c r="A4810" t="s">
        <v>7489</v>
      </c>
      <c r="B4810" s="246" t="str">
        <f>IF('15. Pooled investment vehicles'!H374="","",'15. Pooled investment vehicles'!H374)</f>
        <v/>
      </c>
    </row>
    <row r="4811" spans="1:2">
      <c r="A4811" t="s">
        <v>7490</v>
      </c>
      <c r="B4811" s="246" t="str">
        <f>IF('15. Pooled investment vehicles'!I374="Please select","",'15. Pooled investment vehicles'!I374)</f>
        <v/>
      </c>
    </row>
    <row r="4812" spans="1:2">
      <c r="A4812" t="s">
        <v>7491</v>
      </c>
      <c r="B4812" s="246" t="str">
        <f>IF('15. Pooled investment vehicles'!J374="","",'15. Pooled investment vehicles'!J374)</f>
        <v/>
      </c>
    </row>
    <row r="4813" spans="1:2">
      <c r="A4813" t="s">
        <v>7492</v>
      </c>
      <c r="B4813" s="246" t="str">
        <f>IF('15. Pooled investment vehicles'!K374="","",'15. Pooled investment vehicles'!K374)</f>
        <v/>
      </c>
    </row>
    <row r="4814" spans="1:2">
      <c r="A4814" t="s">
        <v>7493</v>
      </c>
      <c r="B4814" s="246" t="str">
        <f>IF('15. Pooled investment vehicles'!A375="","",'15. Pooled investment vehicles'!A375)</f>
        <v/>
      </c>
    </row>
    <row r="4815" spans="1:2">
      <c r="A4815" t="s">
        <v>7494</v>
      </c>
      <c r="B4815" s="246" t="str">
        <f>IF('15. Pooled investment vehicles'!B375="","",'15. Pooled investment vehicles'!B375)</f>
        <v/>
      </c>
    </row>
    <row r="4816" spans="1:2">
      <c r="A4816" t="s">
        <v>7495</v>
      </c>
      <c r="B4816" s="246" t="str">
        <f>IF('15. Pooled investment vehicles'!C375="","",'15. Pooled investment vehicles'!C375)</f>
        <v/>
      </c>
    </row>
    <row r="4817" spans="1:2">
      <c r="A4817" t="s">
        <v>7496</v>
      </c>
      <c r="B4817" s="246" t="str">
        <f>IF('15. Pooled investment vehicles'!D375="","",'15. Pooled investment vehicles'!D375)</f>
        <v/>
      </c>
    </row>
    <row r="4818" spans="1:2">
      <c r="A4818" t="s">
        <v>7497</v>
      </c>
      <c r="B4818" s="246" t="str">
        <f>IF('15. Pooled investment vehicles'!E375="Please select","",'15. Pooled investment vehicles'!E375)</f>
        <v/>
      </c>
    </row>
    <row r="4819" spans="1:2">
      <c r="A4819" t="s">
        <v>7498</v>
      </c>
      <c r="B4819" s="246" t="str">
        <f>IF('15. Pooled investment vehicles'!F375="Please select","",'15. Pooled investment vehicles'!F375)</f>
        <v/>
      </c>
    </row>
    <row r="4820" spans="1:2">
      <c r="A4820" t="s">
        <v>7499</v>
      </c>
      <c r="B4820" s="246" t="str">
        <f>IF('15. Pooled investment vehicles'!G375="Please select country","",'15. Pooled investment vehicles'!G375)</f>
        <v/>
      </c>
    </row>
    <row r="4821" spans="1:2">
      <c r="A4821" t="s">
        <v>7500</v>
      </c>
      <c r="B4821" s="246" t="str">
        <f>IF('15. Pooled investment vehicles'!H375="","",'15. Pooled investment vehicles'!H375)</f>
        <v/>
      </c>
    </row>
    <row r="4822" spans="1:2">
      <c r="A4822" t="s">
        <v>7501</v>
      </c>
      <c r="B4822" s="246" t="str">
        <f>IF('15. Pooled investment vehicles'!I375="Please select","",'15. Pooled investment vehicles'!I375)</f>
        <v/>
      </c>
    </row>
    <row r="4823" spans="1:2">
      <c r="A4823" t="s">
        <v>7502</v>
      </c>
      <c r="B4823" s="246" t="str">
        <f>IF('15. Pooled investment vehicles'!J375="","",'15. Pooled investment vehicles'!J375)</f>
        <v/>
      </c>
    </row>
    <row r="4824" spans="1:2">
      <c r="A4824" t="s">
        <v>7503</v>
      </c>
      <c r="B4824" s="246" t="str">
        <f>IF('15. Pooled investment vehicles'!K375="","",'15. Pooled investment vehicles'!K375)</f>
        <v/>
      </c>
    </row>
    <row r="4825" spans="1:2">
      <c r="A4825" t="s">
        <v>7504</v>
      </c>
      <c r="B4825" s="246" t="str">
        <f>IF('15. Pooled investment vehicles'!A376="","",'15. Pooled investment vehicles'!A376)</f>
        <v/>
      </c>
    </row>
    <row r="4826" spans="1:2">
      <c r="A4826" t="s">
        <v>7505</v>
      </c>
      <c r="B4826" s="246" t="str">
        <f>IF('15. Pooled investment vehicles'!B376="","",'15. Pooled investment vehicles'!B376)</f>
        <v/>
      </c>
    </row>
    <row r="4827" spans="1:2">
      <c r="A4827" t="s">
        <v>7506</v>
      </c>
      <c r="B4827" s="246" t="str">
        <f>IF('15. Pooled investment vehicles'!C376="","",'15. Pooled investment vehicles'!C376)</f>
        <v/>
      </c>
    </row>
    <row r="4828" spans="1:2">
      <c r="A4828" t="s">
        <v>7507</v>
      </c>
      <c r="B4828" s="246" t="str">
        <f>IF('15. Pooled investment vehicles'!D376="","",'15. Pooled investment vehicles'!D376)</f>
        <v/>
      </c>
    </row>
    <row r="4829" spans="1:2">
      <c r="A4829" t="s">
        <v>7508</v>
      </c>
      <c r="B4829" s="246" t="str">
        <f>IF('15. Pooled investment vehicles'!E376="Please select","",'15. Pooled investment vehicles'!E376)</f>
        <v/>
      </c>
    </row>
    <row r="4830" spans="1:2">
      <c r="A4830" t="s">
        <v>7509</v>
      </c>
      <c r="B4830" s="246" t="str">
        <f>IF('15. Pooled investment vehicles'!F376="Please select","",'15. Pooled investment vehicles'!F376)</f>
        <v/>
      </c>
    </row>
    <row r="4831" spans="1:2">
      <c r="A4831" t="s">
        <v>7510</v>
      </c>
      <c r="B4831" s="246" t="str">
        <f>IF('15. Pooled investment vehicles'!G376="Please select country","",'15. Pooled investment vehicles'!G376)</f>
        <v/>
      </c>
    </row>
    <row r="4832" spans="1:2">
      <c r="A4832" t="s">
        <v>7511</v>
      </c>
      <c r="B4832" s="246" t="str">
        <f>IF('15. Pooled investment vehicles'!H376="","",'15. Pooled investment vehicles'!H376)</f>
        <v/>
      </c>
    </row>
    <row r="4833" spans="1:2">
      <c r="A4833" t="s">
        <v>7512</v>
      </c>
      <c r="B4833" s="246" t="str">
        <f>IF('15. Pooled investment vehicles'!I376="Please select","",'15. Pooled investment vehicles'!I376)</f>
        <v/>
      </c>
    </row>
    <row r="4834" spans="1:2">
      <c r="A4834" t="s">
        <v>7513</v>
      </c>
      <c r="B4834" s="246" t="str">
        <f>IF('15. Pooled investment vehicles'!J376="","",'15. Pooled investment vehicles'!J376)</f>
        <v/>
      </c>
    </row>
    <row r="4835" spans="1:2">
      <c r="A4835" t="s">
        <v>7514</v>
      </c>
      <c r="B4835" s="246" t="str">
        <f>IF('15. Pooled investment vehicles'!K376="","",'15. Pooled investment vehicles'!K376)</f>
        <v/>
      </c>
    </row>
    <row r="4836" spans="1:2">
      <c r="A4836" t="s">
        <v>7515</v>
      </c>
      <c r="B4836" s="246" t="str">
        <f>IF('15. Pooled investment vehicles'!A377="","",'15. Pooled investment vehicles'!A377)</f>
        <v/>
      </c>
    </row>
    <row r="4837" spans="1:2">
      <c r="A4837" t="s">
        <v>7516</v>
      </c>
      <c r="B4837" s="246" t="str">
        <f>IF('15. Pooled investment vehicles'!B377="","",'15. Pooled investment vehicles'!B377)</f>
        <v/>
      </c>
    </row>
    <row r="4838" spans="1:2">
      <c r="A4838" t="s">
        <v>7517</v>
      </c>
      <c r="B4838" s="246" t="str">
        <f>IF('15. Pooled investment vehicles'!C377="","",'15. Pooled investment vehicles'!C377)</f>
        <v/>
      </c>
    </row>
    <row r="4839" spans="1:2">
      <c r="A4839" t="s">
        <v>7518</v>
      </c>
      <c r="B4839" s="246" t="str">
        <f>IF('15. Pooled investment vehicles'!D377="","",'15. Pooled investment vehicles'!D377)</f>
        <v/>
      </c>
    </row>
    <row r="4840" spans="1:2">
      <c r="A4840" t="s">
        <v>7519</v>
      </c>
      <c r="B4840" s="246" t="str">
        <f>IF('15. Pooled investment vehicles'!E377="Please select","",'15. Pooled investment vehicles'!E377)</f>
        <v/>
      </c>
    </row>
    <row r="4841" spans="1:2">
      <c r="A4841" t="s">
        <v>7520</v>
      </c>
      <c r="B4841" s="246" t="str">
        <f>IF('15. Pooled investment vehicles'!F377="Please select","",'15. Pooled investment vehicles'!F377)</f>
        <v/>
      </c>
    </row>
    <row r="4842" spans="1:2">
      <c r="A4842" t="s">
        <v>7521</v>
      </c>
      <c r="B4842" s="246" t="str">
        <f>IF('15. Pooled investment vehicles'!G377="Please select country","",'15. Pooled investment vehicles'!G377)</f>
        <v/>
      </c>
    </row>
    <row r="4843" spans="1:2">
      <c r="A4843" t="s">
        <v>7522</v>
      </c>
      <c r="B4843" s="246" t="str">
        <f>IF('15. Pooled investment vehicles'!H377="","",'15. Pooled investment vehicles'!H377)</f>
        <v/>
      </c>
    </row>
    <row r="4844" spans="1:2">
      <c r="A4844" t="s">
        <v>7523</v>
      </c>
      <c r="B4844" s="246" t="str">
        <f>IF('15. Pooled investment vehicles'!I377="Please select","",'15. Pooled investment vehicles'!I377)</f>
        <v/>
      </c>
    </row>
    <row r="4845" spans="1:2">
      <c r="A4845" t="s">
        <v>7524</v>
      </c>
      <c r="B4845" s="246" t="str">
        <f>IF('15. Pooled investment vehicles'!J377="","",'15. Pooled investment vehicles'!J377)</f>
        <v/>
      </c>
    </row>
    <row r="4846" spans="1:2">
      <c r="A4846" t="s">
        <v>7525</v>
      </c>
      <c r="B4846" s="246" t="str">
        <f>IF('15. Pooled investment vehicles'!K377="","",'15. Pooled investment vehicles'!K377)</f>
        <v/>
      </c>
    </row>
    <row r="4847" spans="1:2">
      <c r="A4847" t="s">
        <v>7526</v>
      </c>
      <c r="B4847" s="246" t="str">
        <f>IF('15. Pooled investment vehicles'!A378="","",'15. Pooled investment vehicles'!A378)</f>
        <v/>
      </c>
    </row>
    <row r="4848" spans="1:2">
      <c r="A4848" t="s">
        <v>7527</v>
      </c>
      <c r="B4848" s="246" t="str">
        <f>IF('15. Pooled investment vehicles'!B378="","",'15. Pooled investment vehicles'!B378)</f>
        <v/>
      </c>
    </row>
    <row r="4849" spans="1:2">
      <c r="A4849" t="s">
        <v>7528</v>
      </c>
      <c r="B4849" s="246" t="str">
        <f>IF('15. Pooled investment vehicles'!C378="","",'15. Pooled investment vehicles'!C378)</f>
        <v/>
      </c>
    </row>
    <row r="4850" spans="1:2">
      <c r="A4850" t="s">
        <v>7529</v>
      </c>
      <c r="B4850" s="246" t="str">
        <f>IF('15. Pooled investment vehicles'!D378="","",'15. Pooled investment vehicles'!D378)</f>
        <v/>
      </c>
    </row>
    <row r="4851" spans="1:2">
      <c r="A4851" t="s">
        <v>7530</v>
      </c>
      <c r="B4851" s="246" t="str">
        <f>IF('15. Pooled investment vehicles'!E378="Please select","",'15. Pooled investment vehicles'!E378)</f>
        <v/>
      </c>
    </row>
    <row r="4852" spans="1:2">
      <c r="A4852" t="s">
        <v>7531</v>
      </c>
      <c r="B4852" s="246" t="str">
        <f>IF('15. Pooled investment vehicles'!F378="Please select","",'15. Pooled investment vehicles'!F378)</f>
        <v/>
      </c>
    </row>
    <row r="4853" spans="1:2">
      <c r="A4853" t="s">
        <v>7532</v>
      </c>
      <c r="B4853" s="246" t="str">
        <f>IF('15. Pooled investment vehicles'!G378="Please select country","",'15. Pooled investment vehicles'!G378)</f>
        <v/>
      </c>
    </row>
    <row r="4854" spans="1:2">
      <c r="A4854" t="s">
        <v>7533</v>
      </c>
      <c r="B4854" s="246" t="str">
        <f>IF('15. Pooled investment vehicles'!H378="","",'15. Pooled investment vehicles'!H378)</f>
        <v/>
      </c>
    </row>
    <row r="4855" spans="1:2">
      <c r="A4855" t="s">
        <v>7534</v>
      </c>
      <c r="B4855" s="246" t="str">
        <f>IF('15. Pooled investment vehicles'!I378="Please select","",'15. Pooled investment vehicles'!I378)</f>
        <v/>
      </c>
    </row>
    <row r="4856" spans="1:2">
      <c r="A4856" t="s">
        <v>7535</v>
      </c>
      <c r="B4856" s="246" t="str">
        <f>IF('15. Pooled investment vehicles'!J378="","",'15. Pooled investment vehicles'!J378)</f>
        <v/>
      </c>
    </row>
    <row r="4857" spans="1:2">
      <c r="A4857" t="s">
        <v>7536</v>
      </c>
      <c r="B4857" s="246" t="str">
        <f>IF('15. Pooled investment vehicles'!K378="","",'15. Pooled investment vehicles'!K378)</f>
        <v/>
      </c>
    </row>
    <row r="4858" spans="1:2">
      <c r="A4858" t="s">
        <v>7537</v>
      </c>
      <c r="B4858" s="246" t="str">
        <f>IF('15. Pooled investment vehicles'!A379="","",'15. Pooled investment vehicles'!A379)</f>
        <v/>
      </c>
    </row>
    <row r="4859" spans="1:2">
      <c r="A4859" t="s">
        <v>7538</v>
      </c>
      <c r="B4859" s="246" t="str">
        <f>IF('15. Pooled investment vehicles'!B379="","",'15. Pooled investment vehicles'!B379)</f>
        <v/>
      </c>
    </row>
    <row r="4860" spans="1:2">
      <c r="A4860" t="s">
        <v>7539</v>
      </c>
      <c r="B4860" s="246" t="str">
        <f>IF('15. Pooled investment vehicles'!C379="","",'15. Pooled investment vehicles'!C379)</f>
        <v/>
      </c>
    </row>
    <row r="4861" spans="1:2">
      <c r="A4861" t="s">
        <v>7540</v>
      </c>
      <c r="B4861" s="246" t="str">
        <f>IF('15. Pooled investment vehicles'!D379="","",'15. Pooled investment vehicles'!D379)</f>
        <v/>
      </c>
    </row>
    <row r="4862" spans="1:2">
      <c r="A4862" t="s">
        <v>7541</v>
      </c>
      <c r="B4862" s="246" t="str">
        <f>IF('15. Pooled investment vehicles'!E379="Please select","",'15. Pooled investment vehicles'!E379)</f>
        <v/>
      </c>
    </row>
    <row r="4863" spans="1:2">
      <c r="A4863" t="s">
        <v>7542</v>
      </c>
      <c r="B4863" s="246" t="str">
        <f>IF('15. Pooled investment vehicles'!F379="Please select","",'15. Pooled investment vehicles'!F379)</f>
        <v/>
      </c>
    </row>
    <row r="4864" spans="1:2">
      <c r="A4864" t="s">
        <v>7543</v>
      </c>
      <c r="B4864" s="246" t="str">
        <f>IF('15. Pooled investment vehicles'!G379="Please select country","",'15. Pooled investment vehicles'!G379)</f>
        <v/>
      </c>
    </row>
    <row r="4865" spans="1:2">
      <c r="A4865" t="s">
        <v>7544</v>
      </c>
      <c r="B4865" s="246" t="str">
        <f>IF('15. Pooled investment vehicles'!H379="","",'15. Pooled investment vehicles'!H379)</f>
        <v/>
      </c>
    </row>
    <row r="4866" spans="1:2">
      <c r="A4866" t="s">
        <v>7545</v>
      </c>
      <c r="B4866" s="246" t="str">
        <f>IF('15. Pooled investment vehicles'!I379="Please select","",'15. Pooled investment vehicles'!I379)</f>
        <v/>
      </c>
    </row>
    <row r="4867" spans="1:2">
      <c r="A4867" t="s">
        <v>7546</v>
      </c>
      <c r="B4867" s="246" t="str">
        <f>IF('15. Pooled investment vehicles'!J379="","",'15. Pooled investment vehicles'!J379)</f>
        <v/>
      </c>
    </row>
    <row r="4868" spans="1:2">
      <c r="A4868" t="s">
        <v>7547</v>
      </c>
      <c r="B4868" s="246" t="str">
        <f>IF('15. Pooled investment vehicles'!K379="","",'15. Pooled investment vehicles'!K379)</f>
        <v/>
      </c>
    </row>
    <row r="4869" spans="1:2">
      <c r="A4869" t="s">
        <v>7548</v>
      </c>
      <c r="B4869" s="246" t="str">
        <f>IF('15. Pooled investment vehicles'!A380="","",'15. Pooled investment vehicles'!A380)</f>
        <v/>
      </c>
    </row>
    <row r="4870" spans="1:2">
      <c r="A4870" t="s">
        <v>7549</v>
      </c>
      <c r="B4870" s="246" t="str">
        <f>IF('15. Pooled investment vehicles'!B380="","",'15. Pooled investment vehicles'!B380)</f>
        <v/>
      </c>
    </row>
    <row r="4871" spans="1:2">
      <c r="A4871" t="s">
        <v>7550</v>
      </c>
      <c r="B4871" s="246" t="str">
        <f>IF('15. Pooled investment vehicles'!C380="","",'15. Pooled investment vehicles'!C380)</f>
        <v/>
      </c>
    </row>
    <row r="4872" spans="1:2">
      <c r="A4872" t="s">
        <v>7551</v>
      </c>
      <c r="B4872" s="246" t="str">
        <f>IF('15. Pooled investment vehicles'!D380="","",'15. Pooled investment vehicles'!D380)</f>
        <v/>
      </c>
    </row>
    <row r="4873" spans="1:2">
      <c r="A4873" t="s">
        <v>7552</v>
      </c>
      <c r="B4873" s="246" t="str">
        <f>IF('15. Pooled investment vehicles'!E380="Please select","",'15. Pooled investment vehicles'!E380)</f>
        <v/>
      </c>
    </row>
    <row r="4874" spans="1:2">
      <c r="A4874" t="s">
        <v>7553</v>
      </c>
      <c r="B4874" s="246" t="str">
        <f>IF('15. Pooled investment vehicles'!F380="Please select","",'15. Pooled investment vehicles'!F380)</f>
        <v/>
      </c>
    </row>
    <row r="4875" spans="1:2">
      <c r="A4875" t="s">
        <v>7554</v>
      </c>
      <c r="B4875" s="246" t="str">
        <f>IF('15. Pooled investment vehicles'!G380="Please select country","",'15. Pooled investment vehicles'!G380)</f>
        <v/>
      </c>
    </row>
    <row r="4876" spans="1:2">
      <c r="A4876" t="s">
        <v>7555</v>
      </c>
      <c r="B4876" s="246" t="str">
        <f>IF('15. Pooled investment vehicles'!H380="","",'15. Pooled investment vehicles'!H380)</f>
        <v/>
      </c>
    </row>
    <row r="4877" spans="1:2">
      <c r="A4877" t="s">
        <v>7556</v>
      </c>
      <c r="B4877" s="246" t="str">
        <f>IF('15. Pooled investment vehicles'!I380="Please select","",'15. Pooled investment vehicles'!I380)</f>
        <v/>
      </c>
    </row>
    <row r="4878" spans="1:2">
      <c r="A4878" t="s">
        <v>7557</v>
      </c>
      <c r="B4878" s="246" t="str">
        <f>IF('15. Pooled investment vehicles'!J380="","",'15. Pooled investment vehicles'!J380)</f>
        <v/>
      </c>
    </row>
    <row r="4879" spans="1:2">
      <c r="A4879" t="s">
        <v>7558</v>
      </c>
      <c r="B4879" s="246" t="str">
        <f>IF('15. Pooled investment vehicles'!K380="","",'15. Pooled investment vehicles'!K380)</f>
        <v/>
      </c>
    </row>
    <row r="4880" spans="1:2">
      <c r="A4880" t="s">
        <v>7559</v>
      </c>
      <c r="B4880" s="246" t="str">
        <f>IF('15. Pooled investment vehicles'!A381="","",'15. Pooled investment vehicles'!A381)</f>
        <v/>
      </c>
    </row>
    <row r="4881" spans="1:2">
      <c r="A4881" t="s">
        <v>7560</v>
      </c>
      <c r="B4881" s="246" t="str">
        <f>IF('15. Pooled investment vehicles'!B381="","",'15. Pooled investment vehicles'!B381)</f>
        <v/>
      </c>
    </row>
    <row r="4882" spans="1:2">
      <c r="A4882" t="s">
        <v>7561</v>
      </c>
      <c r="B4882" s="246" t="str">
        <f>IF('15. Pooled investment vehicles'!C381="","",'15. Pooled investment vehicles'!C381)</f>
        <v/>
      </c>
    </row>
    <row r="4883" spans="1:2">
      <c r="A4883" t="s">
        <v>7562</v>
      </c>
      <c r="B4883" s="246" t="str">
        <f>IF('15. Pooled investment vehicles'!D381="","",'15. Pooled investment vehicles'!D381)</f>
        <v/>
      </c>
    </row>
    <row r="4884" spans="1:2">
      <c r="A4884" t="s">
        <v>7563</v>
      </c>
      <c r="B4884" s="246" t="str">
        <f>IF('15. Pooled investment vehicles'!E381="Please select","",'15. Pooled investment vehicles'!E381)</f>
        <v/>
      </c>
    </row>
    <row r="4885" spans="1:2">
      <c r="A4885" t="s">
        <v>7564</v>
      </c>
      <c r="B4885" s="246" t="str">
        <f>IF('15. Pooled investment vehicles'!F381="Please select","",'15. Pooled investment vehicles'!F381)</f>
        <v/>
      </c>
    </row>
    <row r="4886" spans="1:2">
      <c r="A4886" t="s">
        <v>7565</v>
      </c>
      <c r="B4886" s="246" t="str">
        <f>IF('15. Pooled investment vehicles'!G381="Please select country","",'15. Pooled investment vehicles'!G381)</f>
        <v/>
      </c>
    </row>
    <row r="4887" spans="1:2">
      <c r="A4887" t="s">
        <v>7566</v>
      </c>
      <c r="B4887" s="246" t="str">
        <f>IF('15. Pooled investment vehicles'!H381="","",'15. Pooled investment vehicles'!H381)</f>
        <v/>
      </c>
    </row>
    <row r="4888" spans="1:2">
      <c r="A4888" t="s">
        <v>7567</v>
      </c>
      <c r="B4888" s="246" t="str">
        <f>IF('15. Pooled investment vehicles'!I381="Please select","",'15. Pooled investment vehicles'!I381)</f>
        <v/>
      </c>
    </row>
    <row r="4889" spans="1:2">
      <c r="A4889" t="s">
        <v>7568</v>
      </c>
      <c r="B4889" s="246" t="str">
        <f>IF('15. Pooled investment vehicles'!J381="","",'15. Pooled investment vehicles'!J381)</f>
        <v/>
      </c>
    </row>
    <row r="4890" spans="1:2">
      <c r="A4890" t="s">
        <v>7569</v>
      </c>
      <c r="B4890" s="246" t="str">
        <f>IF('15. Pooled investment vehicles'!K381="","",'15. Pooled investment vehicles'!K381)</f>
        <v/>
      </c>
    </row>
    <row r="4891" spans="1:2">
      <c r="A4891" t="s">
        <v>7570</v>
      </c>
      <c r="B4891" s="246" t="str">
        <f>IF('15. Pooled investment vehicles'!A382="","",'15. Pooled investment vehicles'!A382)</f>
        <v/>
      </c>
    </row>
    <row r="4892" spans="1:2">
      <c r="A4892" t="s">
        <v>7571</v>
      </c>
      <c r="B4892" s="246" t="str">
        <f>IF('15. Pooled investment vehicles'!B382="","",'15. Pooled investment vehicles'!B382)</f>
        <v/>
      </c>
    </row>
    <row r="4893" spans="1:2">
      <c r="A4893" t="s">
        <v>7572</v>
      </c>
      <c r="B4893" s="246" t="str">
        <f>IF('15. Pooled investment vehicles'!C382="","",'15. Pooled investment vehicles'!C382)</f>
        <v/>
      </c>
    </row>
    <row r="4894" spans="1:2">
      <c r="A4894" t="s">
        <v>7573</v>
      </c>
      <c r="B4894" s="246" t="str">
        <f>IF('15. Pooled investment vehicles'!D382="","",'15. Pooled investment vehicles'!D382)</f>
        <v/>
      </c>
    </row>
    <row r="4895" spans="1:2">
      <c r="A4895" t="s">
        <v>7574</v>
      </c>
      <c r="B4895" s="246" t="str">
        <f>IF('15. Pooled investment vehicles'!E382="Please select","",'15. Pooled investment vehicles'!E382)</f>
        <v/>
      </c>
    </row>
    <row r="4896" spans="1:2">
      <c r="A4896" t="s">
        <v>7575</v>
      </c>
      <c r="B4896" s="246" t="str">
        <f>IF('15. Pooled investment vehicles'!F382="Please select","",'15. Pooled investment vehicles'!F382)</f>
        <v/>
      </c>
    </row>
    <row r="4897" spans="1:2">
      <c r="A4897" t="s">
        <v>7576</v>
      </c>
      <c r="B4897" s="246" t="str">
        <f>IF('15. Pooled investment vehicles'!G382="Please select country","",'15. Pooled investment vehicles'!G382)</f>
        <v/>
      </c>
    </row>
    <row r="4898" spans="1:2">
      <c r="A4898" t="s">
        <v>7577</v>
      </c>
      <c r="B4898" s="246" t="str">
        <f>IF('15. Pooled investment vehicles'!H382="","",'15. Pooled investment vehicles'!H382)</f>
        <v/>
      </c>
    </row>
    <row r="4899" spans="1:2">
      <c r="A4899" t="s">
        <v>7578</v>
      </c>
      <c r="B4899" s="246" t="str">
        <f>IF('15. Pooled investment vehicles'!I382="Please select","",'15. Pooled investment vehicles'!I382)</f>
        <v/>
      </c>
    </row>
    <row r="4900" spans="1:2">
      <c r="A4900" t="s">
        <v>7579</v>
      </c>
      <c r="B4900" s="246" t="str">
        <f>IF('15. Pooled investment vehicles'!J382="","",'15. Pooled investment vehicles'!J382)</f>
        <v/>
      </c>
    </row>
    <row r="4901" spans="1:2">
      <c r="A4901" t="s">
        <v>7580</v>
      </c>
      <c r="B4901" s="246" t="str">
        <f>IF('15. Pooled investment vehicles'!K382="","",'15. Pooled investment vehicles'!K382)</f>
        <v/>
      </c>
    </row>
    <row r="4902" spans="1:2">
      <c r="A4902" t="s">
        <v>7581</v>
      </c>
      <c r="B4902" s="246" t="str">
        <f>IF('15. Pooled investment vehicles'!A383="","",'15. Pooled investment vehicles'!A383)</f>
        <v/>
      </c>
    </row>
    <row r="4903" spans="1:2">
      <c r="A4903" t="s">
        <v>7582</v>
      </c>
      <c r="B4903" s="246" t="str">
        <f>IF('15. Pooled investment vehicles'!B383="","",'15. Pooled investment vehicles'!B383)</f>
        <v/>
      </c>
    </row>
    <row r="4904" spans="1:2">
      <c r="A4904" t="s">
        <v>7583</v>
      </c>
      <c r="B4904" s="246" t="str">
        <f>IF('15. Pooled investment vehicles'!C383="","",'15. Pooled investment vehicles'!C383)</f>
        <v/>
      </c>
    </row>
    <row r="4905" spans="1:2">
      <c r="A4905" t="s">
        <v>7584</v>
      </c>
      <c r="B4905" s="246" t="str">
        <f>IF('15. Pooled investment vehicles'!D383="","",'15. Pooled investment vehicles'!D383)</f>
        <v/>
      </c>
    </row>
    <row r="4906" spans="1:2">
      <c r="A4906" t="s">
        <v>7585</v>
      </c>
      <c r="B4906" s="246" t="str">
        <f>IF('15. Pooled investment vehicles'!E383="Please select","",'15. Pooled investment vehicles'!E383)</f>
        <v/>
      </c>
    </row>
    <row r="4907" spans="1:2">
      <c r="A4907" t="s">
        <v>7586</v>
      </c>
      <c r="B4907" s="246" t="str">
        <f>IF('15. Pooled investment vehicles'!F383="Please select","",'15. Pooled investment vehicles'!F383)</f>
        <v/>
      </c>
    </row>
    <row r="4908" spans="1:2">
      <c r="A4908" t="s">
        <v>7587</v>
      </c>
      <c r="B4908" s="246" t="str">
        <f>IF('15. Pooled investment vehicles'!G383="Please select country","",'15. Pooled investment vehicles'!G383)</f>
        <v/>
      </c>
    </row>
    <row r="4909" spans="1:2">
      <c r="A4909" t="s">
        <v>7588</v>
      </c>
      <c r="B4909" s="246" t="str">
        <f>IF('15. Pooled investment vehicles'!H383="","",'15. Pooled investment vehicles'!H383)</f>
        <v/>
      </c>
    </row>
    <row r="4910" spans="1:2">
      <c r="A4910" t="s">
        <v>7589</v>
      </c>
      <c r="B4910" s="246" t="str">
        <f>IF('15. Pooled investment vehicles'!I383="Please select","",'15. Pooled investment vehicles'!I383)</f>
        <v/>
      </c>
    </row>
    <row r="4911" spans="1:2">
      <c r="A4911" t="s">
        <v>7590</v>
      </c>
      <c r="B4911" s="246" t="str">
        <f>IF('15. Pooled investment vehicles'!J383="","",'15. Pooled investment vehicles'!J383)</f>
        <v/>
      </c>
    </row>
    <row r="4912" spans="1:2">
      <c r="A4912" t="s">
        <v>7591</v>
      </c>
      <c r="B4912" s="246" t="str">
        <f>IF('15. Pooled investment vehicles'!K383="","",'15. Pooled investment vehicles'!K383)</f>
        <v/>
      </c>
    </row>
    <row r="4913" spans="1:2">
      <c r="A4913" t="s">
        <v>7592</v>
      </c>
      <c r="B4913" s="246" t="str">
        <f>IF('15. Pooled investment vehicles'!A384="","",'15. Pooled investment vehicles'!A384)</f>
        <v/>
      </c>
    </row>
    <row r="4914" spans="1:2">
      <c r="A4914" t="s">
        <v>7593</v>
      </c>
      <c r="B4914" s="246" t="str">
        <f>IF('15. Pooled investment vehicles'!B384="","",'15. Pooled investment vehicles'!B384)</f>
        <v/>
      </c>
    </row>
    <row r="4915" spans="1:2">
      <c r="A4915" t="s">
        <v>7594</v>
      </c>
      <c r="B4915" s="246" t="str">
        <f>IF('15. Pooled investment vehicles'!C384="","",'15. Pooled investment vehicles'!C384)</f>
        <v/>
      </c>
    </row>
    <row r="4916" spans="1:2">
      <c r="A4916" t="s">
        <v>7595</v>
      </c>
      <c r="B4916" s="246" t="str">
        <f>IF('15. Pooled investment vehicles'!D384="","",'15. Pooled investment vehicles'!D384)</f>
        <v/>
      </c>
    </row>
    <row r="4917" spans="1:2">
      <c r="A4917" t="s">
        <v>7596</v>
      </c>
      <c r="B4917" s="246" t="str">
        <f>IF('15. Pooled investment vehicles'!E384="Please select","",'15. Pooled investment vehicles'!E384)</f>
        <v/>
      </c>
    </row>
    <row r="4918" spans="1:2">
      <c r="A4918" t="s">
        <v>7597</v>
      </c>
      <c r="B4918" s="246" t="str">
        <f>IF('15. Pooled investment vehicles'!F384="Please select","",'15. Pooled investment vehicles'!F384)</f>
        <v/>
      </c>
    </row>
    <row r="4919" spans="1:2">
      <c r="A4919" t="s">
        <v>7598</v>
      </c>
      <c r="B4919" s="246" t="str">
        <f>IF('15. Pooled investment vehicles'!G384="Please select country","",'15. Pooled investment vehicles'!G384)</f>
        <v/>
      </c>
    </row>
    <row r="4920" spans="1:2">
      <c r="A4920" t="s">
        <v>7599</v>
      </c>
      <c r="B4920" s="246" t="str">
        <f>IF('15. Pooled investment vehicles'!H384="","",'15. Pooled investment vehicles'!H384)</f>
        <v/>
      </c>
    </row>
    <row r="4921" spans="1:2">
      <c r="A4921" t="s">
        <v>7600</v>
      </c>
      <c r="B4921" s="246" t="str">
        <f>IF('15. Pooled investment vehicles'!I384="Please select","",'15. Pooled investment vehicles'!I384)</f>
        <v/>
      </c>
    </row>
    <row r="4922" spans="1:2">
      <c r="A4922" t="s">
        <v>7601</v>
      </c>
      <c r="B4922" s="246" t="str">
        <f>IF('15. Pooled investment vehicles'!J384="","",'15. Pooled investment vehicles'!J384)</f>
        <v/>
      </c>
    </row>
    <row r="4923" spans="1:2">
      <c r="A4923" t="s">
        <v>7602</v>
      </c>
      <c r="B4923" s="246" t="str">
        <f>IF('15. Pooled investment vehicles'!K384="","",'15. Pooled investment vehicles'!K384)</f>
        <v/>
      </c>
    </row>
    <row r="4924" spans="1:2">
      <c r="A4924" t="s">
        <v>7603</v>
      </c>
      <c r="B4924" s="246" t="str">
        <f>IF('15. Pooled investment vehicles'!A385="","",'15. Pooled investment vehicles'!A385)</f>
        <v/>
      </c>
    </row>
    <row r="4925" spans="1:2">
      <c r="A4925" t="s">
        <v>7604</v>
      </c>
      <c r="B4925" s="246" t="str">
        <f>IF('15. Pooled investment vehicles'!B385="","",'15. Pooled investment vehicles'!B385)</f>
        <v/>
      </c>
    </row>
    <row r="4926" spans="1:2">
      <c r="A4926" t="s">
        <v>7605</v>
      </c>
      <c r="B4926" s="246" t="str">
        <f>IF('15. Pooled investment vehicles'!C385="","",'15. Pooled investment vehicles'!C385)</f>
        <v/>
      </c>
    </row>
    <row r="4927" spans="1:2">
      <c r="A4927" t="s">
        <v>7606</v>
      </c>
      <c r="B4927" s="246" t="str">
        <f>IF('15. Pooled investment vehicles'!D385="","",'15. Pooled investment vehicles'!D385)</f>
        <v/>
      </c>
    </row>
    <row r="4928" spans="1:2">
      <c r="A4928" t="s">
        <v>7607</v>
      </c>
      <c r="B4928" s="246" t="str">
        <f>IF('15. Pooled investment vehicles'!E385="Please select","",'15. Pooled investment vehicles'!E385)</f>
        <v/>
      </c>
    </row>
    <row r="4929" spans="1:2">
      <c r="A4929" t="s">
        <v>7608</v>
      </c>
      <c r="B4929" s="246" t="str">
        <f>IF('15. Pooled investment vehicles'!F385="Please select","",'15. Pooled investment vehicles'!F385)</f>
        <v/>
      </c>
    </row>
    <row r="4930" spans="1:2">
      <c r="A4930" t="s">
        <v>7609</v>
      </c>
      <c r="B4930" s="246" t="str">
        <f>IF('15. Pooled investment vehicles'!G385="Please select country","",'15. Pooled investment vehicles'!G385)</f>
        <v/>
      </c>
    </row>
    <row r="4931" spans="1:2">
      <c r="A4931" t="s">
        <v>7610</v>
      </c>
      <c r="B4931" s="246" t="str">
        <f>IF('15. Pooled investment vehicles'!H385="","",'15. Pooled investment vehicles'!H385)</f>
        <v/>
      </c>
    </row>
    <row r="4932" spans="1:2">
      <c r="A4932" t="s">
        <v>7611</v>
      </c>
      <c r="B4932" s="246" t="str">
        <f>IF('15. Pooled investment vehicles'!I385="Please select","",'15. Pooled investment vehicles'!I385)</f>
        <v/>
      </c>
    </row>
    <row r="4933" spans="1:2">
      <c r="A4933" t="s">
        <v>7612</v>
      </c>
      <c r="B4933" s="246" t="str">
        <f>IF('15. Pooled investment vehicles'!J385="","",'15. Pooled investment vehicles'!J385)</f>
        <v/>
      </c>
    </row>
    <row r="4934" spans="1:2">
      <c r="A4934" t="s">
        <v>7613</v>
      </c>
      <c r="B4934" s="246" t="str">
        <f>IF('15. Pooled investment vehicles'!K385="","",'15. Pooled investment vehicles'!K385)</f>
        <v/>
      </c>
    </row>
    <row r="4935" spans="1:2">
      <c r="A4935" t="s">
        <v>7614</v>
      </c>
      <c r="B4935" s="246" t="str">
        <f>IF('15. Pooled investment vehicles'!A386="","",'15. Pooled investment vehicles'!A386)</f>
        <v/>
      </c>
    </row>
    <row r="4936" spans="1:2">
      <c r="A4936" t="s">
        <v>7615</v>
      </c>
      <c r="B4936" s="246" t="str">
        <f>IF('15. Pooled investment vehicles'!B386="","",'15. Pooled investment vehicles'!B386)</f>
        <v/>
      </c>
    </row>
    <row r="4937" spans="1:2">
      <c r="A4937" t="s">
        <v>7616</v>
      </c>
      <c r="B4937" s="246" t="str">
        <f>IF('15. Pooled investment vehicles'!C386="","",'15. Pooled investment vehicles'!C386)</f>
        <v/>
      </c>
    </row>
    <row r="4938" spans="1:2">
      <c r="A4938" t="s">
        <v>7617</v>
      </c>
      <c r="B4938" s="246" t="str">
        <f>IF('15. Pooled investment vehicles'!D386="","",'15. Pooled investment vehicles'!D386)</f>
        <v/>
      </c>
    </row>
    <row r="4939" spans="1:2">
      <c r="A4939" t="s">
        <v>7618</v>
      </c>
      <c r="B4939" s="246" t="str">
        <f>IF('15. Pooled investment vehicles'!E386="Please select","",'15. Pooled investment vehicles'!E386)</f>
        <v/>
      </c>
    </row>
    <row r="4940" spans="1:2">
      <c r="A4940" t="s">
        <v>7619</v>
      </c>
      <c r="B4940" s="246" t="str">
        <f>IF('15. Pooled investment vehicles'!F386="Please select","",'15. Pooled investment vehicles'!F386)</f>
        <v/>
      </c>
    </row>
    <row r="4941" spans="1:2">
      <c r="A4941" t="s">
        <v>7620</v>
      </c>
      <c r="B4941" s="246" t="str">
        <f>IF('15. Pooled investment vehicles'!G386="Please select country","",'15. Pooled investment vehicles'!G386)</f>
        <v/>
      </c>
    </row>
    <row r="4942" spans="1:2">
      <c r="A4942" t="s">
        <v>7621</v>
      </c>
      <c r="B4942" s="246" t="str">
        <f>IF('15. Pooled investment vehicles'!H386="","",'15. Pooled investment vehicles'!H386)</f>
        <v/>
      </c>
    </row>
    <row r="4943" spans="1:2">
      <c r="A4943" t="s">
        <v>7622</v>
      </c>
      <c r="B4943" s="246" t="str">
        <f>IF('15. Pooled investment vehicles'!I386="Please select","",'15. Pooled investment vehicles'!I386)</f>
        <v/>
      </c>
    </row>
    <row r="4944" spans="1:2">
      <c r="A4944" t="s">
        <v>7623</v>
      </c>
      <c r="B4944" s="246" t="str">
        <f>IF('15. Pooled investment vehicles'!J386="","",'15. Pooled investment vehicles'!J386)</f>
        <v/>
      </c>
    </row>
    <row r="4945" spans="1:2">
      <c r="A4945" t="s">
        <v>7624</v>
      </c>
      <c r="B4945" s="246" t="str">
        <f>IF('15. Pooled investment vehicles'!K386="","",'15. Pooled investment vehicles'!K386)</f>
        <v/>
      </c>
    </row>
    <row r="4946" spans="1:2">
      <c r="A4946" t="s">
        <v>7625</v>
      </c>
      <c r="B4946" s="246" t="str">
        <f>IF('15. Pooled investment vehicles'!A387="","",'15. Pooled investment vehicles'!A387)</f>
        <v/>
      </c>
    </row>
    <row r="4947" spans="1:2">
      <c r="A4947" t="s">
        <v>7626</v>
      </c>
      <c r="B4947" s="246" t="str">
        <f>IF('15. Pooled investment vehicles'!B387="","",'15. Pooled investment vehicles'!B387)</f>
        <v/>
      </c>
    </row>
    <row r="4948" spans="1:2">
      <c r="A4948" t="s">
        <v>7627</v>
      </c>
      <c r="B4948" s="246" t="str">
        <f>IF('15. Pooled investment vehicles'!C387="","",'15. Pooled investment vehicles'!C387)</f>
        <v/>
      </c>
    </row>
    <row r="4949" spans="1:2">
      <c r="A4949" t="s">
        <v>7628</v>
      </c>
      <c r="B4949" s="246" t="str">
        <f>IF('15. Pooled investment vehicles'!D387="","",'15. Pooled investment vehicles'!D387)</f>
        <v/>
      </c>
    </row>
    <row r="4950" spans="1:2">
      <c r="A4950" t="s">
        <v>7629</v>
      </c>
      <c r="B4950" s="246" t="str">
        <f>IF('15. Pooled investment vehicles'!E387="Please select","",'15. Pooled investment vehicles'!E387)</f>
        <v/>
      </c>
    </row>
    <row r="4951" spans="1:2">
      <c r="A4951" t="s">
        <v>7630</v>
      </c>
      <c r="B4951" s="246" t="str">
        <f>IF('15. Pooled investment vehicles'!F387="Please select","",'15. Pooled investment vehicles'!F387)</f>
        <v/>
      </c>
    </row>
    <row r="4952" spans="1:2">
      <c r="A4952" t="s">
        <v>7631</v>
      </c>
      <c r="B4952" s="246" t="str">
        <f>IF('15. Pooled investment vehicles'!G387="Please select country","",'15. Pooled investment vehicles'!G387)</f>
        <v/>
      </c>
    </row>
    <row r="4953" spans="1:2">
      <c r="A4953" t="s">
        <v>7632</v>
      </c>
      <c r="B4953" s="246" t="str">
        <f>IF('15. Pooled investment vehicles'!H387="","",'15. Pooled investment vehicles'!H387)</f>
        <v/>
      </c>
    </row>
    <row r="4954" spans="1:2">
      <c r="A4954" t="s">
        <v>7633</v>
      </c>
      <c r="B4954" s="246" t="str">
        <f>IF('15. Pooled investment vehicles'!I387="Please select","",'15. Pooled investment vehicles'!I387)</f>
        <v/>
      </c>
    </row>
    <row r="4955" spans="1:2">
      <c r="A4955" t="s">
        <v>7634</v>
      </c>
      <c r="B4955" s="246" t="str">
        <f>IF('15. Pooled investment vehicles'!J387="","",'15. Pooled investment vehicles'!J387)</f>
        <v/>
      </c>
    </row>
    <row r="4956" spans="1:2">
      <c r="A4956" t="s">
        <v>7635</v>
      </c>
      <c r="B4956" s="246" t="str">
        <f>IF('15. Pooled investment vehicles'!K387="","",'15. Pooled investment vehicles'!K387)</f>
        <v/>
      </c>
    </row>
    <row r="4957" spans="1:2">
      <c r="A4957" t="s">
        <v>7636</v>
      </c>
      <c r="B4957" s="246" t="str">
        <f>IF('15. Pooled investment vehicles'!A388="","",'15. Pooled investment vehicles'!A388)</f>
        <v/>
      </c>
    </row>
    <row r="4958" spans="1:2">
      <c r="A4958" t="s">
        <v>7637</v>
      </c>
      <c r="B4958" s="246" t="str">
        <f>IF('15. Pooled investment vehicles'!B388="","",'15. Pooled investment vehicles'!B388)</f>
        <v/>
      </c>
    </row>
    <row r="4959" spans="1:2">
      <c r="A4959" t="s">
        <v>7638</v>
      </c>
      <c r="B4959" s="246" t="str">
        <f>IF('15. Pooled investment vehicles'!C388="","",'15. Pooled investment vehicles'!C388)</f>
        <v/>
      </c>
    </row>
    <row r="4960" spans="1:2">
      <c r="A4960" t="s">
        <v>7639</v>
      </c>
      <c r="B4960" s="246" t="str">
        <f>IF('15. Pooled investment vehicles'!D388="","",'15. Pooled investment vehicles'!D388)</f>
        <v/>
      </c>
    </row>
    <row r="4961" spans="1:2">
      <c r="A4961" t="s">
        <v>7640</v>
      </c>
      <c r="B4961" s="246" t="str">
        <f>IF('15. Pooled investment vehicles'!E388="Please select","",'15. Pooled investment vehicles'!E388)</f>
        <v/>
      </c>
    </row>
    <row r="4962" spans="1:2">
      <c r="A4962" t="s">
        <v>7641</v>
      </c>
      <c r="B4962" s="246" t="str">
        <f>IF('15. Pooled investment vehicles'!F388="Please select","",'15. Pooled investment vehicles'!F388)</f>
        <v/>
      </c>
    </row>
    <row r="4963" spans="1:2">
      <c r="A4963" t="s">
        <v>7642</v>
      </c>
      <c r="B4963" s="246" t="str">
        <f>IF('15. Pooled investment vehicles'!G388="Please select country","",'15. Pooled investment vehicles'!G388)</f>
        <v/>
      </c>
    </row>
    <row r="4964" spans="1:2">
      <c r="A4964" t="s">
        <v>7643</v>
      </c>
      <c r="B4964" s="246" t="str">
        <f>IF('15. Pooled investment vehicles'!H388="","",'15. Pooled investment vehicles'!H388)</f>
        <v/>
      </c>
    </row>
    <row r="4965" spans="1:2">
      <c r="A4965" t="s">
        <v>7644</v>
      </c>
      <c r="B4965" s="246" t="str">
        <f>IF('15. Pooled investment vehicles'!I388="Please select","",'15. Pooled investment vehicles'!I388)</f>
        <v/>
      </c>
    </row>
    <row r="4966" spans="1:2">
      <c r="A4966" t="s">
        <v>7645</v>
      </c>
      <c r="B4966" s="246" t="str">
        <f>IF('15. Pooled investment vehicles'!J388="","",'15. Pooled investment vehicles'!J388)</f>
        <v/>
      </c>
    </row>
    <row r="4967" spans="1:2">
      <c r="A4967" t="s">
        <v>7646</v>
      </c>
      <c r="B4967" s="246" t="str">
        <f>IF('15. Pooled investment vehicles'!K388="","",'15. Pooled investment vehicles'!K388)</f>
        <v/>
      </c>
    </row>
    <row r="4968" spans="1:2">
      <c r="A4968" t="s">
        <v>7647</v>
      </c>
      <c r="B4968" s="246" t="str">
        <f>IF('15. Pooled investment vehicles'!A389="","",'15. Pooled investment vehicles'!A389)</f>
        <v/>
      </c>
    </row>
    <row r="4969" spans="1:2">
      <c r="A4969" t="s">
        <v>7648</v>
      </c>
      <c r="B4969" s="246" t="str">
        <f>IF('15. Pooled investment vehicles'!B389="","",'15. Pooled investment vehicles'!B389)</f>
        <v/>
      </c>
    </row>
    <row r="4970" spans="1:2">
      <c r="A4970" t="s">
        <v>7649</v>
      </c>
      <c r="B4970" s="246" t="str">
        <f>IF('15. Pooled investment vehicles'!C389="","",'15. Pooled investment vehicles'!C389)</f>
        <v/>
      </c>
    </row>
    <row r="4971" spans="1:2">
      <c r="A4971" t="s">
        <v>7650</v>
      </c>
      <c r="B4971" s="246" t="str">
        <f>IF('15. Pooled investment vehicles'!D389="","",'15. Pooled investment vehicles'!D389)</f>
        <v/>
      </c>
    </row>
    <row r="4972" spans="1:2">
      <c r="A4972" t="s">
        <v>7651</v>
      </c>
      <c r="B4972" s="246" t="str">
        <f>IF('15. Pooled investment vehicles'!E389="Please select","",'15. Pooled investment vehicles'!E389)</f>
        <v/>
      </c>
    </row>
    <row r="4973" spans="1:2">
      <c r="A4973" t="s">
        <v>7652</v>
      </c>
      <c r="B4973" s="246" t="str">
        <f>IF('15. Pooled investment vehicles'!F389="Please select","",'15. Pooled investment vehicles'!F389)</f>
        <v/>
      </c>
    </row>
    <row r="4974" spans="1:2">
      <c r="A4974" t="s">
        <v>7653</v>
      </c>
      <c r="B4974" s="246" t="str">
        <f>IF('15. Pooled investment vehicles'!G389="Please select country","",'15. Pooled investment vehicles'!G389)</f>
        <v/>
      </c>
    </row>
    <row r="4975" spans="1:2">
      <c r="A4975" t="s">
        <v>7654</v>
      </c>
      <c r="B4975" s="246" t="str">
        <f>IF('15. Pooled investment vehicles'!H389="","",'15. Pooled investment vehicles'!H389)</f>
        <v/>
      </c>
    </row>
    <row r="4976" spans="1:2">
      <c r="A4976" t="s">
        <v>7655</v>
      </c>
      <c r="B4976" s="246" t="str">
        <f>IF('15. Pooled investment vehicles'!I389="Please select","",'15. Pooled investment vehicles'!I389)</f>
        <v/>
      </c>
    </row>
    <row r="4977" spans="1:2">
      <c r="A4977" t="s">
        <v>7656</v>
      </c>
      <c r="B4977" s="246" t="str">
        <f>IF('15. Pooled investment vehicles'!J389="","",'15. Pooled investment vehicles'!J389)</f>
        <v/>
      </c>
    </row>
    <row r="4978" spans="1:2">
      <c r="A4978" t="s">
        <v>7657</v>
      </c>
      <c r="B4978" s="246" t="str">
        <f>IF('15. Pooled investment vehicles'!K389="","",'15. Pooled investment vehicles'!K389)</f>
        <v/>
      </c>
    </row>
    <row r="4979" spans="1:2">
      <c r="A4979" t="s">
        <v>7658</v>
      </c>
      <c r="B4979" s="246" t="str">
        <f>IF('15. Pooled investment vehicles'!A390="","",'15. Pooled investment vehicles'!A390)</f>
        <v/>
      </c>
    </row>
    <row r="4980" spans="1:2">
      <c r="A4980" t="s">
        <v>7659</v>
      </c>
      <c r="B4980" s="246" t="str">
        <f>IF('15. Pooled investment vehicles'!B390="","",'15. Pooled investment vehicles'!B390)</f>
        <v/>
      </c>
    </row>
    <row r="4981" spans="1:2">
      <c r="A4981" t="s">
        <v>7660</v>
      </c>
      <c r="B4981" s="246" t="str">
        <f>IF('15. Pooled investment vehicles'!C390="","",'15. Pooled investment vehicles'!C390)</f>
        <v/>
      </c>
    </row>
    <row r="4982" spans="1:2">
      <c r="A4982" t="s">
        <v>7661</v>
      </c>
      <c r="B4982" s="246" t="str">
        <f>IF('15. Pooled investment vehicles'!D390="","",'15. Pooled investment vehicles'!D390)</f>
        <v/>
      </c>
    </row>
    <row r="4983" spans="1:2">
      <c r="A4983" t="s">
        <v>7662</v>
      </c>
      <c r="B4983" s="246" t="str">
        <f>IF('15. Pooled investment vehicles'!E390="Please select","",'15. Pooled investment vehicles'!E390)</f>
        <v/>
      </c>
    </row>
    <row r="4984" spans="1:2">
      <c r="A4984" t="s">
        <v>7663</v>
      </c>
      <c r="B4984" s="246" t="str">
        <f>IF('15. Pooled investment vehicles'!F390="Please select","",'15. Pooled investment vehicles'!F390)</f>
        <v/>
      </c>
    </row>
    <row r="4985" spans="1:2">
      <c r="A4985" t="s">
        <v>7664</v>
      </c>
      <c r="B4985" s="246" t="str">
        <f>IF('15. Pooled investment vehicles'!G390="Please select country","",'15. Pooled investment vehicles'!G390)</f>
        <v/>
      </c>
    </row>
    <row r="4986" spans="1:2">
      <c r="A4986" t="s">
        <v>7665</v>
      </c>
      <c r="B4986" s="246" t="str">
        <f>IF('15. Pooled investment vehicles'!H390="","",'15. Pooled investment vehicles'!H390)</f>
        <v/>
      </c>
    </row>
    <row r="4987" spans="1:2">
      <c r="A4987" t="s">
        <v>7666</v>
      </c>
      <c r="B4987" s="246" t="str">
        <f>IF('15. Pooled investment vehicles'!I390="Please select","",'15. Pooled investment vehicles'!I390)</f>
        <v/>
      </c>
    </row>
    <row r="4988" spans="1:2">
      <c r="A4988" t="s">
        <v>7667</v>
      </c>
      <c r="B4988" s="246" t="str">
        <f>IF('15. Pooled investment vehicles'!J390="","",'15. Pooled investment vehicles'!J390)</f>
        <v/>
      </c>
    </row>
    <row r="4989" spans="1:2">
      <c r="A4989" t="s">
        <v>7668</v>
      </c>
      <c r="B4989" s="246" t="str">
        <f>IF('15. Pooled investment vehicles'!K390="","",'15. Pooled investment vehicles'!K390)</f>
        <v/>
      </c>
    </row>
    <row r="4990" spans="1:2">
      <c r="A4990" t="s">
        <v>7669</v>
      </c>
      <c r="B4990" s="246" t="str">
        <f>IF('15. Pooled investment vehicles'!A391="","",'15. Pooled investment vehicles'!A391)</f>
        <v/>
      </c>
    </row>
    <row r="4991" spans="1:2">
      <c r="A4991" t="s">
        <v>7670</v>
      </c>
      <c r="B4991" s="246" t="str">
        <f>IF('15. Pooled investment vehicles'!B391="","",'15. Pooled investment vehicles'!B391)</f>
        <v/>
      </c>
    </row>
    <row r="4992" spans="1:2">
      <c r="A4992" t="s">
        <v>7671</v>
      </c>
      <c r="B4992" s="246" t="str">
        <f>IF('15. Pooled investment vehicles'!C391="","",'15. Pooled investment vehicles'!C391)</f>
        <v/>
      </c>
    </row>
    <row r="4993" spans="1:2">
      <c r="A4993" t="s">
        <v>7672</v>
      </c>
      <c r="B4993" s="246" t="str">
        <f>IF('15. Pooled investment vehicles'!D391="","",'15. Pooled investment vehicles'!D391)</f>
        <v/>
      </c>
    </row>
    <row r="4994" spans="1:2">
      <c r="A4994" t="s">
        <v>7673</v>
      </c>
      <c r="B4994" s="246" t="str">
        <f>IF('15. Pooled investment vehicles'!E391="Please select","",'15. Pooled investment vehicles'!E391)</f>
        <v/>
      </c>
    </row>
    <row r="4995" spans="1:2">
      <c r="A4995" t="s">
        <v>7674</v>
      </c>
      <c r="B4995" s="246" t="str">
        <f>IF('15. Pooled investment vehicles'!F391="Please select","",'15. Pooled investment vehicles'!F391)</f>
        <v/>
      </c>
    </row>
    <row r="4996" spans="1:2">
      <c r="A4996" t="s">
        <v>7675</v>
      </c>
      <c r="B4996" s="246" t="str">
        <f>IF('15. Pooled investment vehicles'!G391="Please select country","",'15. Pooled investment vehicles'!G391)</f>
        <v/>
      </c>
    </row>
    <row r="4997" spans="1:2">
      <c r="A4997" t="s">
        <v>7676</v>
      </c>
      <c r="B4997" s="246" t="str">
        <f>IF('15. Pooled investment vehicles'!H391="","",'15. Pooled investment vehicles'!H391)</f>
        <v/>
      </c>
    </row>
    <row r="4998" spans="1:2">
      <c r="A4998" t="s">
        <v>7677</v>
      </c>
      <c r="B4998" s="246" t="str">
        <f>IF('15. Pooled investment vehicles'!I391="Please select","",'15. Pooled investment vehicles'!I391)</f>
        <v/>
      </c>
    </row>
    <row r="4999" spans="1:2">
      <c r="A4999" t="s">
        <v>7678</v>
      </c>
      <c r="B4999" s="246" t="str">
        <f>IF('15. Pooled investment vehicles'!J391="","",'15. Pooled investment vehicles'!J391)</f>
        <v/>
      </c>
    </row>
    <row r="5000" spans="1:2">
      <c r="A5000" t="s">
        <v>7679</v>
      </c>
      <c r="B5000" s="246" t="str">
        <f>IF('15. Pooled investment vehicles'!K391="","",'15. Pooled investment vehicles'!K391)</f>
        <v/>
      </c>
    </row>
    <row r="5001" spans="1:2">
      <c r="A5001" t="s">
        <v>7680</v>
      </c>
      <c r="B5001" s="246" t="str">
        <f>IF('15. Pooled investment vehicles'!A392="","",'15. Pooled investment vehicles'!A392)</f>
        <v/>
      </c>
    </row>
    <row r="5002" spans="1:2">
      <c r="A5002" t="s">
        <v>7681</v>
      </c>
      <c r="B5002" s="246" t="str">
        <f>IF('15. Pooled investment vehicles'!B392="","",'15. Pooled investment vehicles'!B392)</f>
        <v/>
      </c>
    </row>
    <row r="5003" spans="1:2">
      <c r="A5003" t="s">
        <v>7682</v>
      </c>
      <c r="B5003" s="246" t="str">
        <f>IF('15. Pooled investment vehicles'!C392="","",'15. Pooled investment vehicles'!C392)</f>
        <v/>
      </c>
    </row>
    <row r="5004" spans="1:2">
      <c r="A5004" t="s">
        <v>7683</v>
      </c>
      <c r="B5004" s="246" t="str">
        <f>IF('15. Pooled investment vehicles'!D392="","",'15. Pooled investment vehicles'!D392)</f>
        <v/>
      </c>
    </row>
    <row r="5005" spans="1:2">
      <c r="A5005" t="s">
        <v>7684</v>
      </c>
      <c r="B5005" s="246" t="str">
        <f>IF('15. Pooled investment vehicles'!E392="Please select","",'15. Pooled investment vehicles'!E392)</f>
        <v/>
      </c>
    </row>
    <row r="5006" spans="1:2">
      <c r="A5006" t="s">
        <v>7685</v>
      </c>
      <c r="B5006" s="246" t="str">
        <f>IF('15. Pooled investment vehicles'!F392="Please select","",'15. Pooled investment vehicles'!F392)</f>
        <v/>
      </c>
    </row>
    <row r="5007" spans="1:2">
      <c r="A5007" t="s">
        <v>7686</v>
      </c>
      <c r="B5007" s="246" t="str">
        <f>IF('15. Pooled investment vehicles'!G392="Please select country","",'15. Pooled investment vehicles'!G392)</f>
        <v/>
      </c>
    </row>
    <row r="5008" spans="1:2">
      <c r="A5008" t="s">
        <v>7687</v>
      </c>
      <c r="B5008" s="246" t="str">
        <f>IF('15. Pooled investment vehicles'!H392="","",'15. Pooled investment vehicles'!H392)</f>
        <v/>
      </c>
    </row>
    <row r="5009" spans="1:2">
      <c r="A5009" t="s">
        <v>7688</v>
      </c>
      <c r="B5009" s="246" t="str">
        <f>IF('15. Pooled investment vehicles'!I392="Please select","",'15. Pooled investment vehicles'!I392)</f>
        <v/>
      </c>
    </row>
    <row r="5010" spans="1:2">
      <c r="A5010" t="s">
        <v>7689</v>
      </c>
      <c r="B5010" s="246" t="str">
        <f>IF('15. Pooled investment vehicles'!J392="","",'15. Pooled investment vehicles'!J392)</f>
        <v/>
      </c>
    </row>
    <row r="5011" spans="1:2">
      <c r="A5011" t="s">
        <v>7690</v>
      </c>
      <c r="B5011" s="246" t="str">
        <f>IF('15. Pooled investment vehicles'!K392="","",'15. Pooled investment vehicles'!K392)</f>
        <v/>
      </c>
    </row>
    <row r="5012" spans="1:2">
      <c r="A5012" t="s">
        <v>7691</v>
      </c>
      <c r="B5012" s="246" t="str">
        <f>IF('15. Pooled investment vehicles'!A393="","",'15. Pooled investment vehicles'!A393)</f>
        <v/>
      </c>
    </row>
    <row r="5013" spans="1:2">
      <c r="A5013" t="s">
        <v>7692</v>
      </c>
      <c r="B5013" s="246" t="str">
        <f>IF('15. Pooled investment vehicles'!B393="","",'15. Pooled investment vehicles'!B393)</f>
        <v/>
      </c>
    </row>
    <row r="5014" spans="1:2">
      <c r="A5014" t="s">
        <v>7693</v>
      </c>
      <c r="B5014" s="246" t="str">
        <f>IF('15. Pooled investment vehicles'!C393="","",'15. Pooled investment vehicles'!C393)</f>
        <v/>
      </c>
    </row>
    <row r="5015" spans="1:2">
      <c r="A5015" t="s">
        <v>7694</v>
      </c>
      <c r="B5015" s="246" t="str">
        <f>IF('15. Pooled investment vehicles'!D393="","",'15. Pooled investment vehicles'!D393)</f>
        <v/>
      </c>
    </row>
    <row r="5016" spans="1:2">
      <c r="A5016" t="s">
        <v>7695</v>
      </c>
      <c r="B5016" s="246" t="str">
        <f>IF('15. Pooled investment vehicles'!E393="Please select","",'15. Pooled investment vehicles'!E393)</f>
        <v/>
      </c>
    </row>
    <row r="5017" spans="1:2">
      <c r="A5017" t="s">
        <v>7696</v>
      </c>
      <c r="B5017" s="246" t="str">
        <f>IF('15. Pooled investment vehicles'!F393="Please select","",'15. Pooled investment vehicles'!F393)</f>
        <v/>
      </c>
    </row>
    <row r="5018" spans="1:2">
      <c r="A5018" t="s">
        <v>7697</v>
      </c>
      <c r="B5018" s="246" t="str">
        <f>IF('15. Pooled investment vehicles'!G393="Please select country","",'15. Pooled investment vehicles'!G393)</f>
        <v/>
      </c>
    </row>
    <row r="5019" spans="1:2">
      <c r="A5019" t="s">
        <v>7698</v>
      </c>
      <c r="B5019" s="246" t="str">
        <f>IF('15. Pooled investment vehicles'!H393="","",'15. Pooled investment vehicles'!H393)</f>
        <v/>
      </c>
    </row>
    <row r="5020" spans="1:2">
      <c r="A5020" t="s">
        <v>7699</v>
      </c>
      <c r="B5020" s="246" t="str">
        <f>IF('15. Pooled investment vehicles'!I393="Please select","",'15. Pooled investment vehicles'!I393)</f>
        <v/>
      </c>
    </row>
    <row r="5021" spans="1:2">
      <c r="A5021" t="s">
        <v>7700</v>
      </c>
      <c r="B5021" s="246" t="str">
        <f>IF('15. Pooled investment vehicles'!J393="","",'15. Pooled investment vehicles'!J393)</f>
        <v/>
      </c>
    </row>
    <row r="5022" spans="1:2">
      <c r="A5022" t="s">
        <v>7701</v>
      </c>
      <c r="B5022" s="246" t="str">
        <f>IF('15. Pooled investment vehicles'!K393="","",'15. Pooled investment vehicles'!K393)</f>
        <v/>
      </c>
    </row>
    <row r="5023" spans="1:2">
      <c r="A5023" t="s">
        <v>7702</v>
      </c>
      <c r="B5023" s="246" t="str">
        <f>IF('15. Pooled investment vehicles'!A394="","",'15. Pooled investment vehicles'!A394)</f>
        <v/>
      </c>
    </row>
    <row r="5024" spans="1:2">
      <c r="A5024" t="s">
        <v>7703</v>
      </c>
      <c r="B5024" s="246" t="str">
        <f>IF('15. Pooled investment vehicles'!B394="","",'15. Pooled investment vehicles'!B394)</f>
        <v/>
      </c>
    </row>
    <row r="5025" spans="1:2">
      <c r="A5025" t="s">
        <v>7704</v>
      </c>
      <c r="B5025" s="246" t="str">
        <f>IF('15. Pooled investment vehicles'!C394="","",'15. Pooled investment vehicles'!C394)</f>
        <v/>
      </c>
    </row>
    <row r="5026" spans="1:2">
      <c r="A5026" t="s">
        <v>7705</v>
      </c>
      <c r="B5026" s="246" t="str">
        <f>IF('15. Pooled investment vehicles'!D394="","",'15. Pooled investment vehicles'!D394)</f>
        <v/>
      </c>
    </row>
    <row r="5027" spans="1:2">
      <c r="A5027" t="s">
        <v>7706</v>
      </c>
      <c r="B5027" s="246" t="str">
        <f>IF('15. Pooled investment vehicles'!E394="Please select","",'15. Pooled investment vehicles'!E394)</f>
        <v/>
      </c>
    </row>
    <row r="5028" spans="1:2">
      <c r="A5028" t="s">
        <v>7707</v>
      </c>
      <c r="B5028" s="246" t="str">
        <f>IF('15. Pooled investment vehicles'!F394="Please select","",'15. Pooled investment vehicles'!F394)</f>
        <v/>
      </c>
    </row>
    <row r="5029" spans="1:2">
      <c r="A5029" t="s">
        <v>7708</v>
      </c>
      <c r="B5029" s="246" t="str">
        <f>IF('15. Pooled investment vehicles'!G394="Please select country","",'15. Pooled investment vehicles'!G394)</f>
        <v/>
      </c>
    </row>
    <row r="5030" spans="1:2">
      <c r="A5030" t="s">
        <v>7709</v>
      </c>
      <c r="B5030" s="246" t="str">
        <f>IF('15. Pooled investment vehicles'!H394="","",'15. Pooled investment vehicles'!H394)</f>
        <v/>
      </c>
    </row>
    <row r="5031" spans="1:2">
      <c r="A5031" t="s">
        <v>7710</v>
      </c>
      <c r="B5031" s="246" t="str">
        <f>IF('15. Pooled investment vehicles'!I394="Please select","",'15. Pooled investment vehicles'!I394)</f>
        <v/>
      </c>
    </row>
    <row r="5032" spans="1:2">
      <c r="A5032" t="s">
        <v>7711</v>
      </c>
      <c r="B5032" s="246" t="str">
        <f>IF('15. Pooled investment vehicles'!J394="","",'15. Pooled investment vehicles'!J394)</f>
        <v/>
      </c>
    </row>
    <row r="5033" spans="1:2">
      <c r="A5033" t="s">
        <v>7712</v>
      </c>
      <c r="B5033" s="246" t="str">
        <f>IF('15. Pooled investment vehicles'!K394="","",'15. Pooled investment vehicles'!K394)</f>
        <v/>
      </c>
    </row>
    <row r="5034" spans="1:2">
      <c r="A5034" t="s">
        <v>7713</v>
      </c>
      <c r="B5034" s="246" t="str">
        <f>IF('15. Pooled investment vehicles'!A395="","",'15. Pooled investment vehicles'!A395)</f>
        <v/>
      </c>
    </row>
    <row r="5035" spans="1:2">
      <c r="A5035" t="s">
        <v>7714</v>
      </c>
      <c r="B5035" s="246" t="str">
        <f>IF('15. Pooled investment vehicles'!B395="","",'15. Pooled investment vehicles'!B395)</f>
        <v/>
      </c>
    </row>
    <row r="5036" spans="1:2">
      <c r="A5036" t="s">
        <v>7715</v>
      </c>
      <c r="B5036" s="246" t="str">
        <f>IF('15. Pooled investment vehicles'!C395="","",'15. Pooled investment vehicles'!C395)</f>
        <v/>
      </c>
    </row>
    <row r="5037" spans="1:2">
      <c r="A5037" t="s">
        <v>7716</v>
      </c>
      <c r="B5037" s="246" t="str">
        <f>IF('15. Pooled investment vehicles'!D395="","",'15. Pooled investment vehicles'!D395)</f>
        <v/>
      </c>
    </row>
    <row r="5038" spans="1:2">
      <c r="A5038" t="s">
        <v>7717</v>
      </c>
      <c r="B5038" s="246" t="str">
        <f>IF('15. Pooled investment vehicles'!E395="Please select","",'15. Pooled investment vehicles'!E395)</f>
        <v/>
      </c>
    </row>
    <row r="5039" spans="1:2">
      <c r="A5039" t="s">
        <v>7718</v>
      </c>
      <c r="B5039" s="246" t="str">
        <f>IF('15. Pooled investment vehicles'!F395="Please select","",'15. Pooled investment vehicles'!F395)</f>
        <v/>
      </c>
    </row>
    <row r="5040" spans="1:2">
      <c r="A5040" t="s">
        <v>7719</v>
      </c>
      <c r="B5040" s="246" t="str">
        <f>IF('15. Pooled investment vehicles'!G395="Please select country","",'15. Pooled investment vehicles'!G395)</f>
        <v/>
      </c>
    </row>
    <row r="5041" spans="1:2">
      <c r="A5041" t="s">
        <v>7720</v>
      </c>
      <c r="B5041" s="246" t="str">
        <f>IF('15. Pooled investment vehicles'!H395="","",'15. Pooled investment vehicles'!H395)</f>
        <v/>
      </c>
    </row>
    <row r="5042" spans="1:2">
      <c r="A5042" t="s">
        <v>7721</v>
      </c>
      <c r="B5042" s="246" t="str">
        <f>IF('15. Pooled investment vehicles'!I395="Please select","",'15. Pooled investment vehicles'!I395)</f>
        <v/>
      </c>
    </row>
    <row r="5043" spans="1:2">
      <c r="A5043" t="s">
        <v>7722</v>
      </c>
      <c r="B5043" s="246" t="str">
        <f>IF('15. Pooled investment vehicles'!J395="","",'15. Pooled investment vehicles'!J395)</f>
        <v/>
      </c>
    </row>
    <row r="5044" spans="1:2">
      <c r="A5044" t="s">
        <v>7723</v>
      </c>
      <c r="B5044" s="246" t="str">
        <f>IF('15. Pooled investment vehicles'!K395="","",'15. Pooled investment vehicles'!K395)</f>
        <v/>
      </c>
    </row>
    <row r="5045" spans="1:2">
      <c r="A5045" t="s">
        <v>7724</v>
      </c>
      <c r="B5045" s="246" t="str">
        <f>IF('15. Pooled investment vehicles'!A396="","",'15. Pooled investment vehicles'!A396)</f>
        <v/>
      </c>
    </row>
    <row r="5046" spans="1:2">
      <c r="A5046" t="s">
        <v>7725</v>
      </c>
      <c r="B5046" s="246" t="str">
        <f>IF('15. Pooled investment vehicles'!B396="","",'15. Pooled investment vehicles'!B396)</f>
        <v/>
      </c>
    </row>
    <row r="5047" spans="1:2">
      <c r="A5047" t="s">
        <v>7726</v>
      </c>
      <c r="B5047" s="246" t="str">
        <f>IF('15. Pooled investment vehicles'!C396="","",'15. Pooled investment vehicles'!C396)</f>
        <v/>
      </c>
    </row>
    <row r="5048" spans="1:2">
      <c r="A5048" t="s">
        <v>7727</v>
      </c>
      <c r="B5048" s="246" t="str">
        <f>IF('15. Pooled investment vehicles'!D396="","",'15. Pooled investment vehicles'!D396)</f>
        <v/>
      </c>
    </row>
    <row r="5049" spans="1:2">
      <c r="A5049" t="s">
        <v>7728</v>
      </c>
      <c r="B5049" s="246" t="str">
        <f>IF('15. Pooled investment vehicles'!E396="Please select","",'15. Pooled investment vehicles'!E396)</f>
        <v/>
      </c>
    </row>
    <row r="5050" spans="1:2">
      <c r="A5050" t="s">
        <v>7729</v>
      </c>
      <c r="B5050" s="246" t="str">
        <f>IF('15. Pooled investment vehicles'!F396="Please select","",'15. Pooled investment vehicles'!F396)</f>
        <v/>
      </c>
    </row>
    <row r="5051" spans="1:2">
      <c r="A5051" t="s">
        <v>7730</v>
      </c>
      <c r="B5051" s="246" t="str">
        <f>IF('15. Pooled investment vehicles'!G396="Please select country","",'15. Pooled investment vehicles'!G396)</f>
        <v/>
      </c>
    </row>
    <row r="5052" spans="1:2">
      <c r="A5052" t="s">
        <v>7731</v>
      </c>
      <c r="B5052" s="246" t="str">
        <f>IF('15. Pooled investment vehicles'!H396="","",'15. Pooled investment vehicles'!H396)</f>
        <v/>
      </c>
    </row>
    <row r="5053" spans="1:2">
      <c r="A5053" t="s">
        <v>7732</v>
      </c>
      <c r="B5053" s="246" t="str">
        <f>IF('15. Pooled investment vehicles'!I396="Please select","",'15. Pooled investment vehicles'!I396)</f>
        <v/>
      </c>
    </row>
    <row r="5054" spans="1:2">
      <c r="A5054" t="s">
        <v>7733</v>
      </c>
      <c r="B5054" s="246" t="str">
        <f>IF('15. Pooled investment vehicles'!J396="","",'15. Pooled investment vehicles'!J396)</f>
        <v/>
      </c>
    </row>
    <row r="5055" spans="1:2">
      <c r="A5055" t="s">
        <v>7734</v>
      </c>
      <c r="B5055" s="246" t="str">
        <f>IF('15. Pooled investment vehicles'!K396="","",'15. Pooled investment vehicles'!K396)</f>
        <v/>
      </c>
    </row>
    <row r="5056" spans="1:2">
      <c r="A5056" t="s">
        <v>7735</v>
      </c>
      <c r="B5056" s="246" t="str">
        <f>IF('15. Pooled investment vehicles'!A397="","",'15. Pooled investment vehicles'!A397)</f>
        <v/>
      </c>
    </row>
    <row r="5057" spans="1:2">
      <c r="A5057" t="s">
        <v>7736</v>
      </c>
      <c r="B5057" s="246" t="str">
        <f>IF('15. Pooled investment vehicles'!B397="","",'15. Pooled investment vehicles'!B397)</f>
        <v/>
      </c>
    </row>
    <row r="5058" spans="1:2">
      <c r="A5058" t="s">
        <v>7737</v>
      </c>
      <c r="B5058" s="246" t="str">
        <f>IF('15. Pooled investment vehicles'!C397="","",'15. Pooled investment vehicles'!C397)</f>
        <v/>
      </c>
    </row>
    <row r="5059" spans="1:2">
      <c r="A5059" t="s">
        <v>7738</v>
      </c>
      <c r="B5059" s="246" t="str">
        <f>IF('15. Pooled investment vehicles'!D397="","",'15. Pooled investment vehicles'!D397)</f>
        <v/>
      </c>
    </row>
    <row r="5060" spans="1:2">
      <c r="A5060" t="s">
        <v>7739</v>
      </c>
      <c r="B5060" s="246" t="str">
        <f>IF('15. Pooled investment vehicles'!E397="Please select","",'15. Pooled investment vehicles'!E397)</f>
        <v/>
      </c>
    </row>
    <row r="5061" spans="1:2">
      <c r="A5061" t="s">
        <v>7740</v>
      </c>
      <c r="B5061" s="246" t="str">
        <f>IF('15. Pooled investment vehicles'!F397="Please select","",'15. Pooled investment vehicles'!F397)</f>
        <v/>
      </c>
    </row>
    <row r="5062" spans="1:2">
      <c r="A5062" t="s">
        <v>7741</v>
      </c>
      <c r="B5062" s="246" t="str">
        <f>IF('15. Pooled investment vehicles'!G397="Please select country","",'15. Pooled investment vehicles'!G397)</f>
        <v/>
      </c>
    </row>
    <row r="5063" spans="1:2">
      <c r="A5063" t="s">
        <v>7742</v>
      </c>
      <c r="B5063" s="246" t="str">
        <f>IF('15. Pooled investment vehicles'!H397="","",'15. Pooled investment vehicles'!H397)</f>
        <v/>
      </c>
    </row>
    <row r="5064" spans="1:2">
      <c r="A5064" t="s">
        <v>7743</v>
      </c>
      <c r="B5064" s="246" t="str">
        <f>IF('15. Pooled investment vehicles'!I397="Please select","",'15. Pooled investment vehicles'!I397)</f>
        <v/>
      </c>
    </row>
    <row r="5065" spans="1:2">
      <c r="A5065" t="s">
        <v>7744</v>
      </c>
      <c r="B5065" s="246" t="str">
        <f>IF('15. Pooled investment vehicles'!J397="","",'15. Pooled investment vehicles'!J397)</f>
        <v/>
      </c>
    </row>
    <row r="5066" spans="1:2">
      <c r="A5066" t="s">
        <v>7745</v>
      </c>
      <c r="B5066" s="246" t="str">
        <f>IF('15. Pooled investment vehicles'!K397="","",'15. Pooled investment vehicles'!K397)</f>
        <v/>
      </c>
    </row>
    <row r="5067" spans="1:2">
      <c r="A5067" t="s">
        <v>7746</v>
      </c>
      <c r="B5067" s="246" t="str">
        <f>IF('15. Pooled investment vehicles'!A398="","",'15. Pooled investment vehicles'!A398)</f>
        <v/>
      </c>
    </row>
    <row r="5068" spans="1:2">
      <c r="A5068" t="s">
        <v>7747</v>
      </c>
      <c r="B5068" s="246" t="str">
        <f>IF('15. Pooled investment vehicles'!B398="","",'15. Pooled investment vehicles'!B398)</f>
        <v/>
      </c>
    </row>
    <row r="5069" spans="1:2">
      <c r="A5069" t="s">
        <v>7748</v>
      </c>
      <c r="B5069" s="246" t="str">
        <f>IF('15. Pooled investment vehicles'!C398="","",'15. Pooled investment vehicles'!C398)</f>
        <v/>
      </c>
    </row>
    <row r="5070" spans="1:2">
      <c r="A5070" t="s">
        <v>7749</v>
      </c>
      <c r="B5070" s="246" t="str">
        <f>IF('15. Pooled investment vehicles'!D398="","",'15. Pooled investment vehicles'!D398)</f>
        <v/>
      </c>
    </row>
    <row r="5071" spans="1:2">
      <c r="A5071" t="s">
        <v>7750</v>
      </c>
      <c r="B5071" s="246" t="str">
        <f>IF('15. Pooled investment vehicles'!E398="Please select","",'15. Pooled investment vehicles'!E398)</f>
        <v/>
      </c>
    </row>
    <row r="5072" spans="1:2">
      <c r="A5072" t="s">
        <v>7751</v>
      </c>
      <c r="B5072" s="246" t="str">
        <f>IF('15. Pooled investment vehicles'!F398="Please select","",'15. Pooled investment vehicles'!F398)</f>
        <v/>
      </c>
    </row>
    <row r="5073" spans="1:2">
      <c r="A5073" t="s">
        <v>7752</v>
      </c>
      <c r="B5073" s="246" t="str">
        <f>IF('15. Pooled investment vehicles'!G398="Please select country","",'15. Pooled investment vehicles'!G398)</f>
        <v/>
      </c>
    </row>
    <row r="5074" spans="1:2">
      <c r="A5074" t="s">
        <v>7753</v>
      </c>
      <c r="B5074" s="246" t="str">
        <f>IF('15. Pooled investment vehicles'!H398="","",'15. Pooled investment vehicles'!H398)</f>
        <v/>
      </c>
    </row>
    <row r="5075" spans="1:2">
      <c r="A5075" t="s">
        <v>7754</v>
      </c>
      <c r="B5075" s="246" t="str">
        <f>IF('15. Pooled investment vehicles'!I398="Please select","",'15. Pooled investment vehicles'!I398)</f>
        <v/>
      </c>
    </row>
    <row r="5076" spans="1:2">
      <c r="A5076" t="s">
        <v>7755</v>
      </c>
      <c r="B5076" s="246" t="str">
        <f>IF('15. Pooled investment vehicles'!J398="","",'15. Pooled investment vehicles'!J398)</f>
        <v/>
      </c>
    </row>
    <row r="5077" spans="1:2">
      <c r="A5077" t="s">
        <v>7756</v>
      </c>
      <c r="B5077" s="246" t="str">
        <f>IF('15. Pooled investment vehicles'!K398="","",'15. Pooled investment vehicles'!K398)</f>
        <v/>
      </c>
    </row>
    <row r="5078" spans="1:2">
      <c r="A5078" t="s">
        <v>7757</v>
      </c>
      <c r="B5078" s="246" t="str">
        <f>IF('15. Pooled investment vehicles'!A399="","",'15. Pooled investment vehicles'!A399)</f>
        <v/>
      </c>
    </row>
    <row r="5079" spans="1:2">
      <c r="A5079" t="s">
        <v>7758</v>
      </c>
      <c r="B5079" s="246" t="str">
        <f>IF('15. Pooled investment vehicles'!B399="","",'15. Pooled investment vehicles'!B399)</f>
        <v/>
      </c>
    </row>
    <row r="5080" spans="1:2">
      <c r="A5080" t="s">
        <v>7759</v>
      </c>
      <c r="B5080" s="246" t="str">
        <f>IF('15. Pooled investment vehicles'!C399="","",'15. Pooled investment vehicles'!C399)</f>
        <v/>
      </c>
    </row>
    <row r="5081" spans="1:2">
      <c r="A5081" t="s">
        <v>7760</v>
      </c>
      <c r="B5081" s="246" t="str">
        <f>IF('15. Pooled investment vehicles'!D399="","",'15. Pooled investment vehicles'!D399)</f>
        <v/>
      </c>
    </row>
    <row r="5082" spans="1:2">
      <c r="A5082" t="s">
        <v>7761</v>
      </c>
      <c r="B5082" s="246" t="str">
        <f>IF('15. Pooled investment vehicles'!E399="Please select","",'15. Pooled investment vehicles'!E399)</f>
        <v/>
      </c>
    </row>
    <row r="5083" spans="1:2">
      <c r="A5083" t="s">
        <v>7762</v>
      </c>
      <c r="B5083" s="246" t="str">
        <f>IF('15. Pooled investment vehicles'!F399="Please select","",'15. Pooled investment vehicles'!F399)</f>
        <v/>
      </c>
    </row>
    <row r="5084" spans="1:2">
      <c r="A5084" t="s">
        <v>7763</v>
      </c>
      <c r="B5084" s="246" t="str">
        <f>IF('15. Pooled investment vehicles'!G399="Please select country","",'15. Pooled investment vehicles'!G399)</f>
        <v/>
      </c>
    </row>
    <row r="5085" spans="1:2">
      <c r="A5085" t="s">
        <v>7764</v>
      </c>
      <c r="B5085" s="246" t="str">
        <f>IF('15. Pooled investment vehicles'!H399="","",'15. Pooled investment vehicles'!H399)</f>
        <v/>
      </c>
    </row>
    <row r="5086" spans="1:2">
      <c r="A5086" t="s">
        <v>7765</v>
      </c>
      <c r="B5086" s="246" t="str">
        <f>IF('15. Pooled investment vehicles'!I399="Please select","",'15. Pooled investment vehicles'!I399)</f>
        <v/>
      </c>
    </row>
    <row r="5087" spans="1:2">
      <c r="A5087" t="s">
        <v>7766</v>
      </c>
      <c r="B5087" s="246" t="str">
        <f>IF('15. Pooled investment vehicles'!J399="","",'15. Pooled investment vehicles'!J399)</f>
        <v/>
      </c>
    </row>
    <row r="5088" spans="1:2">
      <c r="A5088" t="s">
        <v>7767</v>
      </c>
      <c r="B5088" s="246" t="str">
        <f>IF('15. Pooled investment vehicles'!K399="","",'15. Pooled investment vehicles'!K399)</f>
        <v/>
      </c>
    </row>
    <row r="5089" spans="1:2">
      <c r="A5089" t="s">
        <v>7768</v>
      </c>
      <c r="B5089" s="246" t="str">
        <f>IF('15. Pooled investment vehicles'!A400="","",'15. Pooled investment vehicles'!A400)</f>
        <v/>
      </c>
    </row>
    <row r="5090" spans="1:2">
      <c r="A5090" t="s">
        <v>7769</v>
      </c>
      <c r="B5090" s="246" t="str">
        <f>IF('15. Pooled investment vehicles'!B400="","",'15. Pooled investment vehicles'!B400)</f>
        <v/>
      </c>
    </row>
    <row r="5091" spans="1:2">
      <c r="A5091" t="s">
        <v>7770</v>
      </c>
      <c r="B5091" s="246" t="str">
        <f>IF('15. Pooled investment vehicles'!C400="","",'15. Pooled investment vehicles'!C400)</f>
        <v/>
      </c>
    </row>
    <row r="5092" spans="1:2">
      <c r="A5092" t="s">
        <v>7771</v>
      </c>
      <c r="B5092" s="246" t="str">
        <f>IF('15. Pooled investment vehicles'!D400="","",'15. Pooled investment vehicles'!D400)</f>
        <v/>
      </c>
    </row>
    <row r="5093" spans="1:2">
      <c r="A5093" t="s">
        <v>7772</v>
      </c>
      <c r="B5093" s="246" t="str">
        <f>IF('15. Pooled investment vehicles'!E400="Please select","",'15. Pooled investment vehicles'!E400)</f>
        <v/>
      </c>
    </row>
    <row r="5094" spans="1:2">
      <c r="A5094" t="s">
        <v>7773</v>
      </c>
      <c r="B5094" s="246" t="str">
        <f>IF('15. Pooled investment vehicles'!F400="Please select","",'15. Pooled investment vehicles'!F400)</f>
        <v/>
      </c>
    </row>
    <row r="5095" spans="1:2">
      <c r="A5095" t="s">
        <v>7774</v>
      </c>
      <c r="B5095" s="246" t="str">
        <f>IF('15. Pooled investment vehicles'!G400="Please select country","",'15. Pooled investment vehicles'!G400)</f>
        <v/>
      </c>
    </row>
    <row r="5096" spans="1:2">
      <c r="A5096" t="s">
        <v>7775</v>
      </c>
      <c r="B5096" s="246" t="str">
        <f>IF('15. Pooled investment vehicles'!H400="","",'15. Pooled investment vehicles'!H400)</f>
        <v/>
      </c>
    </row>
    <row r="5097" spans="1:2">
      <c r="A5097" t="s">
        <v>7776</v>
      </c>
      <c r="B5097" s="246" t="str">
        <f>IF('15. Pooled investment vehicles'!I400="Please select","",'15. Pooled investment vehicles'!I400)</f>
        <v/>
      </c>
    </row>
    <row r="5098" spans="1:2">
      <c r="A5098" t="s">
        <v>7777</v>
      </c>
      <c r="B5098" s="246" t="str">
        <f>IF('15. Pooled investment vehicles'!J400="","",'15. Pooled investment vehicles'!J400)</f>
        <v/>
      </c>
    </row>
    <row r="5099" spans="1:2">
      <c r="A5099" t="s">
        <v>7778</v>
      </c>
      <c r="B5099" s="246" t="str">
        <f>IF('15. Pooled investment vehicles'!K400="","",'15. Pooled investment vehicles'!K400)</f>
        <v/>
      </c>
    </row>
    <row r="5100" spans="1:2">
      <c r="A5100" t="s">
        <v>7779</v>
      </c>
      <c r="B5100" s="246" t="str">
        <f>IF('15. Pooled investment vehicles'!A401="","",'15. Pooled investment vehicles'!A401)</f>
        <v/>
      </c>
    </row>
    <row r="5101" spans="1:2">
      <c r="A5101" t="s">
        <v>7780</v>
      </c>
      <c r="B5101" s="246" t="str">
        <f>IF('15. Pooled investment vehicles'!B401="","",'15. Pooled investment vehicles'!B401)</f>
        <v/>
      </c>
    </row>
    <row r="5102" spans="1:2">
      <c r="A5102" t="s">
        <v>7781</v>
      </c>
      <c r="B5102" s="246" t="str">
        <f>IF('15. Pooled investment vehicles'!C401="","",'15. Pooled investment vehicles'!C401)</f>
        <v/>
      </c>
    </row>
    <row r="5103" spans="1:2">
      <c r="A5103" t="s">
        <v>7782</v>
      </c>
      <c r="B5103" s="246" t="str">
        <f>IF('15. Pooled investment vehicles'!D401="","",'15. Pooled investment vehicles'!D401)</f>
        <v/>
      </c>
    </row>
    <row r="5104" spans="1:2">
      <c r="A5104" t="s">
        <v>7783</v>
      </c>
      <c r="B5104" s="246" t="str">
        <f>IF('15. Pooled investment vehicles'!E401="Please select","",'15. Pooled investment vehicles'!E401)</f>
        <v/>
      </c>
    </row>
    <row r="5105" spans="1:2">
      <c r="A5105" t="s">
        <v>7784</v>
      </c>
      <c r="B5105" s="246" t="str">
        <f>IF('15. Pooled investment vehicles'!F401="Please select","",'15. Pooled investment vehicles'!F401)</f>
        <v/>
      </c>
    </row>
    <row r="5106" spans="1:2">
      <c r="A5106" t="s">
        <v>7785</v>
      </c>
      <c r="B5106" s="246" t="str">
        <f>IF('15. Pooled investment vehicles'!G401="Please select country","",'15. Pooled investment vehicles'!G401)</f>
        <v/>
      </c>
    </row>
    <row r="5107" spans="1:2">
      <c r="A5107" t="s">
        <v>7786</v>
      </c>
      <c r="B5107" s="246" t="str">
        <f>IF('15. Pooled investment vehicles'!H401="","",'15. Pooled investment vehicles'!H401)</f>
        <v/>
      </c>
    </row>
    <row r="5108" spans="1:2">
      <c r="A5108" t="s">
        <v>7787</v>
      </c>
      <c r="B5108" s="246" t="str">
        <f>IF('15. Pooled investment vehicles'!I401="Please select","",'15. Pooled investment vehicles'!I401)</f>
        <v/>
      </c>
    </row>
    <row r="5109" spans="1:2">
      <c r="A5109" t="s">
        <v>7788</v>
      </c>
      <c r="B5109" s="246" t="str">
        <f>IF('15. Pooled investment vehicles'!J401="","",'15. Pooled investment vehicles'!J401)</f>
        <v/>
      </c>
    </row>
    <row r="5110" spans="1:2">
      <c r="A5110" t="s">
        <v>7789</v>
      </c>
      <c r="B5110" s="246" t="str">
        <f>IF('15. Pooled investment vehicles'!K401="","",'15. Pooled investment vehicles'!K401)</f>
        <v/>
      </c>
    </row>
    <row r="5111" spans="1:2">
      <c r="A5111" t="s">
        <v>7790</v>
      </c>
      <c r="B5111" s="246" t="str">
        <f>IF('15. Pooled investment vehicles'!A402="","",'15. Pooled investment vehicles'!A402)</f>
        <v/>
      </c>
    </row>
    <row r="5112" spans="1:2">
      <c r="A5112" t="s">
        <v>7791</v>
      </c>
      <c r="B5112" s="246" t="str">
        <f>IF('15. Pooled investment vehicles'!B402="","",'15. Pooled investment vehicles'!B402)</f>
        <v/>
      </c>
    </row>
    <row r="5113" spans="1:2">
      <c r="A5113" t="s">
        <v>7792</v>
      </c>
      <c r="B5113" s="246" t="str">
        <f>IF('15. Pooled investment vehicles'!C402="","",'15. Pooled investment vehicles'!C402)</f>
        <v/>
      </c>
    </row>
    <row r="5114" spans="1:2">
      <c r="A5114" t="s">
        <v>7793</v>
      </c>
      <c r="B5114" s="246" t="str">
        <f>IF('15. Pooled investment vehicles'!D402="","",'15. Pooled investment vehicles'!D402)</f>
        <v/>
      </c>
    </row>
    <row r="5115" spans="1:2">
      <c r="A5115" t="s">
        <v>7794</v>
      </c>
      <c r="B5115" s="246" t="str">
        <f>IF('15. Pooled investment vehicles'!E402="Please select","",'15. Pooled investment vehicles'!E402)</f>
        <v/>
      </c>
    </row>
    <row r="5116" spans="1:2">
      <c r="A5116" t="s">
        <v>7795</v>
      </c>
      <c r="B5116" s="246" t="str">
        <f>IF('15. Pooled investment vehicles'!F402="Please select","",'15. Pooled investment vehicles'!F402)</f>
        <v/>
      </c>
    </row>
    <row r="5117" spans="1:2">
      <c r="A5117" t="s">
        <v>7796</v>
      </c>
      <c r="B5117" s="246" t="str">
        <f>IF('15. Pooled investment vehicles'!G402="Please select country","",'15. Pooled investment vehicles'!G402)</f>
        <v/>
      </c>
    </row>
    <row r="5118" spans="1:2">
      <c r="A5118" t="s">
        <v>7797</v>
      </c>
      <c r="B5118" s="246" t="str">
        <f>IF('15. Pooled investment vehicles'!H402="","",'15. Pooled investment vehicles'!H402)</f>
        <v/>
      </c>
    </row>
    <row r="5119" spans="1:2">
      <c r="A5119" t="s">
        <v>7798</v>
      </c>
      <c r="B5119" s="246" t="str">
        <f>IF('15. Pooled investment vehicles'!I402="Please select","",'15. Pooled investment vehicles'!I402)</f>
        <v/>
      </c>
    </row>
    <row r="5120" spans="1:2">
      <c r="A5120" t="s">
        <v>7799</v>
      </c>
      <c r="B5120" s="246" t="str">
        <f>IF('15. Pooled investment vehicles'!J402="","",'15. Pooled investment vehicles'!J402)</f>
        <v/>
      </c>
    </row>
    <row r="5121" spans="1:2">
      <c r="A5121" t="s">
        <v>7800</v>
      </c>
      <c r="B5121" s="246" t="str">
        <f>IF('15. Pooled investment vehicles'!K402="","",'15. Pooled investment vehicles'!K402)</f>
        <v/>
      </c>
    </row>
    <row r="5122" spans="1:2">
      <c r="A5122" t="s">
        <v>7801</v>
      </c>
      <c r="B5122" s="246" t="str">
        <f>IF('15. Pooled investment vehicles'!A403="","",'15. Pooled investment vehicles'!A403)</f>
        <v/>
      </c>
    </row>
    <row r="5123" spans="1:2">
      <c r="A5123" t="s">
        <v>7802</v>
      </c>
      <c r="B5123" s="246" t="str">
        <f>IF('15. Pooled investment vehicles'!B403="","",'15. Pooled investment vehicles'!B403)</f>
        <v/>
      </c>
    </row>
    <row r="5124" spans="1:2">
      <c r="A5124" t="s">
        <v>7803</v>
      </c>
      <c r="B5124" s="246" t="str">
        <f>IF('15. Pooled investment vehicles'!C403="","",'15. Pooled investment vehicles'!C403)</f>
        <v/>
      </c>
    </row>
    <row r="5125" spans="1:2">
      <c r="A5125" t="s">
        <v>7804</v>
      </c>
      <c r="B5125" s="246" t="str">
        <f>IF('15. Pooled investment vehicles'!D403="","",'15. Pooled investment vehicles'!D403)</f>
        <v/>
      </c>
    </row>
    <row r="5126" spans="1:2">
      <c r="A5126" t="s">
        <v>7805</v>
      </c>
      <c r="B5126" s="246" t="str">
        <f>IF('15. Pooled investment vehicles'!E403="Please select","",'15. Pooled investment vehicles'!E403)</f>
        <v/>
      </c>
    </row>
    <row r="5127" spans="1:2">
      <c r="A5127" t="s">
        <v>7806</v>
      </c>
      <c r="B5127" s="246" t="str">
        <f>IF('15. Pooled investment vehicles'!F403="Please select","",'15. Pooled investment vehicles'!F403)</f>
        <v/>
      </c>
    </row>
    <row r="5128" spans="1:2">
      <c r="A5128" t="s">
        <v>7807</v>
      </c>
      <c r="B5128" s="246" t="str">
        <f>IF('15. Pooled investment vehicles'!G403="Please select country","",'15. Pooled investment vehicles'!G403)</f>
        <v/>
      </c>
    </row>
    <row r="5129" spans="1:2">
      <c r="A5129" t="s">
        <v>7808</v>
      </c>
      <c r="B5129" s="246" t="str">
        <f>IF('15. Pooled investment vehicles'!H403="","",'15. Pooled investment vehicles'!H403)</f>
        <v/>
      </c>
    </row>
    <row r="5130" spans="1:2">
      <c r="A5130" t="s">
        <v>7809</v>
      </c>
      <c r="B5130" s="246" t="str">
        <f>IF('15. Pooled investment vehicles'!I403="Please select","",'15. Pooled investment vehicles'!I403)</f>
        <v/>
      </c>
    </row>
    <row r="5131" spans="1:2">
      <c r="A5131" t="s">
        <v>7810</v>
      </c>
      <c r="B5131" s="246" t="str">
        <f>IF('15. Pooled investment vehicles'!J403="","",'15. Pooled investment vehicles'!J403)</f>
        <v/>
      </c>
    </row>
    <row r="5132" spans="1:2">
      <c r="A5132" t="s">
        <v>7811</v>
      </c>
      <c r="B5132" s="246" t="str">
        <f>IF('15. Pooled investment vehicles'!K403="","",'15. Pooled investment vehicles'!K403)</f>
        <v/>
      </c>
    </row>
    <row r="5133" spans="1:2">
      <c r="A5133" t="s">
        <v>7812</v>
      </c>
      <c r="B5133" s="246" t="str">
        <f>IF('15. Pooled investment vehicles'!A404="","",'15. Pooled investment vehicles'!A404)</f>
        <v/>
      </c>
    </row>
    <row r="5134" spans="1:2">
      <c r="A5134" t="s">
        <v>7813</v>
      </c>
      <c r="B5134" s="246" t="str">
        <f>IF('15. Pooled investment vehicles'!B404="","",'15. Pooled investment vehicles'!B404)</f>
        <v/>
      </c>
    </row>
    <row r="5135" spans="1:2">
      <c r="A5135" t="s">
        <v>7814</v>
      </c>
      <c r="B5135" s="246" t="str">
        <f>IF('15. Pooled investment vehicles'!C404="","",'15. Pooled investment vehicles'!C404)</f>
        <v/>
      </c>
    </row>
    <row r="5136" spans="1:2">
      <c r="A5136" t="s">
        <v>7815</v>
      </c>
      <c r="B5136" s="246" t="str">
        <f>IF('15. Pooled investment vehicles'!D404="","",'15. Pooled investment vehicles'!D404)</f>
        <v/>
      </c>
    </row>
    <row r="5137" spans="1:2">
      <c r="A5137" t="s">
        <v>7816</v>
      </c>
      <c r="B5137" s="246" t="str">
        <f>IF('15. Pooled investment vehicles'!E404="Please select","",'15. Pooled investment vehicles'!E404)</f>
        <v/>
      </c>
    </row>
    <row r="5138" spans="1:2">
      <c r="A5138" t="s">
        <v>7817</v>
      </c>
      <c r="B5138" s="246" t="str">
        <f>IF('15. Pooled investment vehicles'!F404="Please select","",'15. Pooled investment vehicles'!F404)</f>
        <v/>
      </c>
    </row>
    <row r="5139" spans="1:2">
      <c r="A5139" t="s">
        <v>7818</v>
      </c>
      <c r="B5139" s="246" t="str">
        <f>IF('15. Pooled investment vehicles'!G404="Please select country","",'15. Pooled investment vehicles'!G404)</f>
        <v/>
      </c>
    </row>
    <row r="5140" spans="1:2">
      <c r="A5140" t="s">
        <v>7819</v>
      </c>
      <c r="B5140" s="246" t="str">
        <f>IF('15. Pooled investment vehicles'!H404="","",'15. Pooled investment vehicles'!H404)</f>
        <v/>
      </c>
    </row>
    <row r="5141" spans="1:2">
      <c r="A5141" t="s">
        <v>7820</v>
      </c>
      <c r="B5141" s="246" t="str">
        <f>IF('15. Pooled investment vehicles'!I404="Please select","",'15. Pooled investment vehicles'!I404)</f>
        <v/>
      </c>
    </row>
    <row r="5142" spans="1:2">
      <c r="A5142" t="s">
        <v>7821</v>
      </c>
      <c r="B5142" s="246" t="str">
        <f>IF('15. Pooled investment vehicles'!J404="","",'15. Pooled investment vehicles'!J404)</f>
        <v/>
      </c>
    </row>
    <row r="5143" spans="1:2">
      <c r="A5143" t="s">
        <v>7822</v>
      </c>
      <c r="B5143" s="246" t="str">
        <f>IF('15. Pooled investment vehicles'!K404="","",'15. Pooled investment vehicles'!K404)</f>
        <v/>
      </c>
    </row>
    <row r="5144" spans="1:2">
      <c r="A5144" t="s">
        <v>7823</v>
      </c>
      <c r="B5144" s="246" t="str">
        <f>IF('15. Pooled investment vehicles'!A405="","",'15. Pooled investment vehicles'!A405)</f>
        <v/>
      </c>
    </row>
    <row r="5145" spans="1:2">
      <c r="A5145" t="s">
        <v>7824</v>
      </c>
      <c r="B5145" s="246" t="str">
        <f>IF('15. Pooled investment vehicles'!B405="","",'15. Pooled investment vehicles'!B405)</f>
        <v/>
      </c>
    </row>
    <row r="5146" spans="1:2">
      <c r="A5146" t="s">
        <v>7825</v>
      </c>
      <c r="B5146" s="246" t="str">
        <f>IF('15. Pooled investment vehicles'!C405="","",'15. Pooled investment vehicles'!C405)</f>
        <v/>
      </c>
    </row>
    <row r="5147" spans="1:2">
      <c r="A5147" t="s">
        <v>7826</v>
      </c>
      <c r="B5147" s="246" t="str">
        <f>IF('15. Pooled investment vehicles'!D405="","",'15. Pooled investment vehicles'!D405)</f>
        <v/>
      </c>
    </row>
    <row r="5148" spans="1:2">
      <c r="A5148" t="s">
        <v>7827</v>
      </c>
      <c r="B5148" s="246" t="str">
        <f>IF('15. Pooled investment vehicles'!E405="Please select","",'15. Pooled investment vehicles'!E405)</f>
        <v/>
      </c>
    </row>
    <row r="5149" spans="1:2">
      <c r="A5149" t="s">
        <v>7828</v>
      </c>
      <c r="B5149" s="246" t="str">
        <f>IF('15. Pooled investment vehicles'!F405="Please select","",'15. Pooled investment vehicles'!F405)</f>
        <v/>
      </c>
    </row>
    <row r="5150" spans="1:2">
      <c r="A5150" t="s">
        <v>7829</v>
      </c>
      <c r="B5150" s="246" t="str">
        <f>IF('15. Pooled investment vehicles'!G405="Please select country","",'15. Pooled investment vehicles'!G405)</f>
        <v/>
      </c>
    </row>
    <row r="5151" spans="1:2">
      <c r="A5151" t="s">
        <v>7830</v>
      </c>
      <c r="B5151" s="246" t="str">
        <f>IF('15. Pooled investment vehicles'!H405="","",'15. Pooled investment vehicles'!H405)</f>
        <v/>
      </c>
    </row>
    <row r="5152" spans="1:2">
      <c r="A5152" t="s">
        <v>7831</v>
      </c>
      <c r="B5152" s="246" t="str">
        <f>IF('15. Pooled investment vehicles'!I405="Please select","",'15. Pooled investment vehicles'!I405)</f>
        <v/>
      </c>
    </row>
    <row r="5153" spans="1:2">
      <c r="A5153" t="s">
        <v>7832</v>
      </c>
      <c r="B5153" s="246" t="str">
        <f>IF('15. Pooled investment vehicles'!J405="","",'15. Pooled investment vehicles'!J405)</f>
        <v/>
      </c>
    </row>
    <row r="5154" spans="1:2">
      <c r="A5154" t="s">
        <v>7833</v>
      </c>
      <c r="B5154" s="246" t="str">
        <f>IF('15. Pooled investment vehicles'!K405="","",'15. Pooled investment vehicles'!K405)</f>
        <v/>
      </c>
    </row>
    <row r="5155" spans="1:2">
      <c r="A5155" t="s">
        <v>7834</v>
      </c>
      <c r="B5155" s="246" t="str">
        <f>IF('15. Pooled investment vehicles'!A406="","",'15. Pooled investment vehicles'!A406)</f>
        <v/>
      </c>
    </row>
    <row r="5156" spans="1:2">
      <c r="A5156" t="s">
        <v>7835</v>
      </c>
      <c r="B5156" s="246" t="str">
        <f>IF('15. Pooled investment vehicles'!B406="","",'15. Pooled investment vehicles'!B406)</f>
        <v/>
      </c>
    </row>
    <row r="5157" spans="1:2">
      <c r="A5157" t="s">
        <v>7836</v>
      </c>
      <c r="B5157" s="246" t="str">
        <f>IF('15. Pooled investment vehicles'!C406="","",'15. Pooled investment vehicles'!C406)</f>
        <v/>
      </c>
    </row>
    <row r="5158" spans="1:2">
      <c r="A5158" t="s">
        <v>7837</v>
      </c>
      <c r="B5158" s="246" t="str">
        <f>IF('15. Pooled investment vehicles'!D406="","",'15. Pooled investment vehicles'!D406)</f>
        <v/>
      </c>
    </row>
    <row r="5159" spans="1:2">
      <c r="A5159" t="s">
        <v>7838</v>
      </c>
      <c r="B5159" s="246" t="str">
        <f>IF('15. Pooled investment vehicles'!E406="Please select","",'15. Pooled investment vehicles'!E406)</f>
        <v/>
      </c>
    </row>
    <row r="5160" spans="1:2">
      <c r="A5160" t="s">
        <v>7839</v>
      </c>
      <c r="B5160" s="246" t="str">
        <f>IF('15. Pooled investment vehicles'!F406="Please select","",'15. Pooled investment vehicles'!F406)</f>
        <v/>
      </c>
    </row>
    <row r="5161" spans="1:2">
      <c r="A5161" t="s">
        <v>7840</v>
      </c>
      <c r="B5161" s="246" t="str">
        <f>IF('15. Pooled investment vehicles'!G406="Please select country","",'15. Pooled investment vehicles'!G406)</f>
        <v/>
      </c>
    </row>
    <row r="5162" spans="1:2">
      <c r="A5162" t="s">
        <v>7841</v>
      </c>
      <c r="B5162" s="246" t="str">
        <f>IF('15. Pooled investment vehicles'!H406="","",'15. Pooled investment vehicles'!H406)</f>
        <v/>
      </c>
    </row>
    <row r="5163" spans="1:2">
      <c r="A5163" t="s">
        <v>7842</v>
      </c>
      <c r="B5163" s="246" t="str">
        <f>IF('15. Pooled investment vehicles'!I406="Please select","",'15. Pooled investment vehicles'!I406)</f>
        <v/>
      </c>
    </row>
    <row r="5164" spans="1:2">
      <c r="A5164" t="s">
        <v>7843</v>
      </c>
      <c r="B5164" s="246" t="str">
        <f>IF('15. Pooled investment vehicles'!J406="","",'15. Pooled investment vehicles'!J406)</f>
        <v/>
      </c>
    </row>
    <row r="5165" spans="1:2">
      <c r="A5165" t="s">
        <v>7844</v>
      </c>
      <c r="B5165" s="246" t="str">
        <f>IF('15. Pooled investment vehicles'!K406="","",'15. Pooled investment vehicles'!K406)</f>
        <v/>
      </c>
    </row>
    <row r="5166" spans="1:2">
      <c r="A5166" t="s">
        <v>7845</v>
      </c>
      <c r="B5166" s="246" t="str">
        <f>IF('15. Pooled investment vehicles'!A407="","",'15. Pooled investment vehicles'!A407)</f>
        <v/>
      </c>
    </row>
    <row r="5167" spans="1:2">
      <c r="A5167" t="s">
        <v>7846</v>
      </c>
      <c r="B5167" s="246" t="str">
        <f>IF('15. Pooled investment vehicles'!B407="","",'15. Pooled investment vehicles'!B407)</f>
        <v/>
      </c>
    </row>
    <row r="5168" spans="1:2">
      <c r="A5168" t="s">
        <v>7847</v>
      </c>
      <c r="B5168" s="246" t="str">
        <f>IF('15. Pooled investment vehicles'!C407="","",'15. Pooled investment vehicles'!C407)</f>
        <v/>
      </c>
    </row>
    <row r="5169" spans="1:2">
      <c r="A5169" t="s">
        <v>7848</v>
      </c>
      <c r="B5169" s="246" t="str">
        <f>IF('15. Pooled investment vehicles'!D407="","",'15. Pooled investment vehicles'!D407)</f>
        <v/>
      </c>
    </row>
    <row r="5170" spans="1:2">
      <c r="A5170" t="s">
        <v>7849</v>
      </c>
      <c r="B5170" s="246" t="str">
        <f>IF('15. Pooled investment vehicles'!E407="Please select","",'15. Pooled investment vehicles'!E407)</f>
        <v/>
      </c>
    </row>
    <row r="5171" spans="1:2">
      <c r="A5171" t="s">
        <v>7850</v>
      </c>
      <c r="B5171" s="246" t="str">
        <f>IF('15. Pooled investment vehicles'!F407="Please select","",'15. Pooled investment vehicles'!F407)</f>
        <v/>
      </c>
    </row>
    <row r="5172" spans="1:2">
      <c r="A5172" t="s">
        <v>7851</v>
      </c>
      <c r="B5172" s="246" t="str">
        <f>IF('15. Pooled investment vehicles'!G407="Please select country","",'15. Pooled investment vehicles'!G407)</f>
        <v/>
      </c>
    </row>
    <row r="5173" spans="1:2">
      <c r="A5173" t="s">
        <v>7852</v>
      </c>
      <c r="B5173" s="246" t="str">
        <f>IF('15. Pooled investment vehicles'!H407="","",'15. Pooled investment vehicles'!H407)</f>
        <v/>
      </c>
    </row>
    <row r="5174" spans="1:2">
      <c r="A5174" t="s">
        <v>7853</v>
      </c>
      <c r="B5174" s="246" t="str">
        <f>IF('15. Pooled investment vehicles'!I407="Please select","",'15. Pooled investment vehicles'!I407)</f>
        <v/>
      </c>
    </row>
    <row r="5175" spans="1:2">
      <c r="A5175" t="s">
        <v>7854</v>
      </c>
      <c r="B5175" s="246" t="str">
        <f>IF('15. Pooled investment vehicles'!J407="","",'15. Pooled investment vehicles'!J407)</f>
        <v/>
      </c>
    </row>
    <row r="5176" spans="1:2">
      <c r="A5176" t="s">
        <v>7855</v>
      </c>
      <c r="B5176" s="246" t="str">
        <f>IF('15. Pooled investment vehicles'!K407="","",'15. Pooled investment vehicles'!K407)</f>
        <v/>
      </c>
    </row>
    <row r="5177" spans="1:2">
      <c r="A5177" t="s">
        <v>7856</v>
      </c>
      <c r="B5177" s="246" t="str">
        <f>IF('15. Pooled investment vehicles'!A408="","",'15. Pooled investment vehicles'!A408)</f>
        <v/>
      </c>
    </row>
    <row r="5178" spans="1:2">
      <c r="A5178" t="s">
        <v>7857</v>
      </c>
      <c r="B5178" s="246" t="str">
        <f>IF('15. Pooled investment vehicles'!B408="","",'15. Pooled investment vehicles'!B408)</f>
        <v/>
      </c>
    </row>
    <row r="5179" spans="1:2">
      <c r="A5179" t="s">
        <v>7858</v>
      </c>
      <c r="B5179" s="246" t="str">
        <f>IF('15. Pooled investment vehicles'!C408="","",'15. Pooled investment vehicles'!C408)</f>
        <v/>
      </c>
    </row>
    <row r="5180" spans="1:2">
      <c r="A5180" t="s">
        <v>7859</v>
      </c>
      <c r="B5180" s="246" t="str">
        <f>IF('15. Pooled investment vehicles'!D408="","",'15. Pooled investment vehicles'!D408)</f>
        <v/>
      </c>
    </row>
    <row r="5181" spans="1:2">
      <c r="A5181" t="s">
        <v>7860</v>
      </c>
      <c r="B5181" s="246" t="str">
        <f>IF('15. Pooled investment vehicles'!E408="Please select","",'15. Pooled investment vehicles'!E408)</f>
        <v/>
      </c>
    </row>
    <row r="5182" spans="1:2">
      <c r="A5182" t="s">
        <v>7861</v>
      </c>
      <c r="B5182" s="246" t="str">
        <f>IF('15. Pooled investment vehicles'!F408="Please select","",'15. Pooled investment vehicles'!F408)</f>
        <v/>
      </c>
    </row>
    <row r="5183" spans="1:2">
      <c r="A5183" t="s">
        <v>7862</v>
      </c>
      <c r="B5183" s="246" t="str">
        <f>IF('15. Pooled investment vehicles'!G408="Please select country","",'15. Pooled investment vehicles'!G408)</f>
        <v/>
      </c>
    </row>
    <row r="5184" spans="1:2">
      <c r="A5184" t="s">
        <v>7863</v>
      </c>
      <c r="B5184" s="246" t="str">
        <f>IF('15. Pooled investment vehicles'!H408="","",'15. Pooled investment vehicles'!H408)</f>
        <v/>
      </c>
    </row>
    <row r="5185" spans="1:2">
      <c r="A5185" t="s">
        <v>7864</v>
      </c>
      <c r="B5185" s="246" t="str">
        <f>IF('15. Pooled investment vehicles'!I408="Please select","",'15. Pooled investment vehicles'!I408)</f>
        <v/>
      </c>
    </row>
    <row r="5186" spans="1:2">
      <c r="A5186" t="s">
        <v>7865</v>
      </c>
      <c r="B5186" s="246" t="str">
        <f>IF('15. Pooled investment vehicles'!J408="","",'15. Pooled investment vehicles'!J408)</f>
        <v/>
      </c>
    </row>
    <row r="5187" spans="1:2">
      <c r="A5187" t="s">
        <v>7866</v>
      </c>
      <c r="B5187" s="246" t="str">
        <f>IF('15. Pooled investment vehicles'!K408="","",'15. Pooled investment vehicles'!K408)</f>
        <v/>
      </c>
    </row>
    <row r="5188" spans="1:2">
      <c r="A5188" t="s">
        <v>7867</v>
      </c>
      <c r="B5188" s="246" t="str">
        <f>IF('15. Pooled investment vehicles'!A409="","",'15. Pooled investment vehicles'!A409)</f>
        <v/>
      </c>
    </row>
    <row r="5189" spans="1:2">
      <c r="A5189" t="s">
        <v>7868</v>
      </c>
      <c r="B5189" s="246" t="str">
        <f>IF('15. Pooled investment vehicles'!B409="","",'15. Pooled investment vehicles'!B409)</f>
        <v/>
      </c>
    </row>
    <row r="5190" spans="1:2">
      <c r="A5190" t="s">
        <v>7869</v>
      </c>
      <c r="B5190" s="246" t="str">
        <f>IF('15. Pooled investment vehicles'!C409="","",'15. Pooled investment vehicles'!C409)</f>
        <v/>
      </c>
    </row>
    <row r="5191" spans="1:2">
      <c r="A5191" t="s">
        <v>7870</v>
      </c>
      <c r="B5191" s="246" t="str">
        <f>IF('15. Pooled investment vehicles'!D409="","",'15. Pooled investment vehicles'!D409)</f>
        <v/>
      </c>
    </row>
    <row r="5192" spans="1:2">
      <c r="A5192" t="s">
        <v>7871</v>
      </c>
      <c r="B5192" s="246" t="str">
        <f>IF('15. Pooled investment vehicles'!E409="Please select","",'15. Pooled investment vehicles'!E409)</f>
        <v/>
      </c>
    </row>
    <row r="5193" spans="1:2">
      <c r="A5193" t="s">
        <v>7872</v>
      </c>
      <c r="B5193" s="246" t="str">
        <f>IF('15. Pooled investment vehicles'!F409="Please select","",'15. Pooled investment vehicles'!F409)</f>
        <v/>
      </c>
    </row>
    <row r="5194" spans="1:2">
      <c r="A5194" t="s">
        <v>7873</v>
      </c>
      <c r="B5194" s="246" t="str">
        <f>IF('15. Pooled investment vehicles'!G409="Please select country","",'15. Pooled investment vehicles'!G409)</f>
        <v/>
      </c>
    </row>
    <row r="5195" spans="1:2">
      <c r="A5195" t="s">
        <v>7874</v>
      </c>
      <c r="B5195" s="246" t="str">
        <f>IF('15. Pooled investment vehicles'!H409="","",'15. Pooled investment vehicles'!H409)</f>
        <v/>
      </c>
    </row>
    <row r="5196" spans="1:2">
      <c r="A5196" t="s">
        <v>7875</v>
      </c>
      <c r="B5196" s="246" t="str">
        <f>IF('15. Pooled investment vehicles'!I409="Please select","",'15. Pooled investment vehicles'!I409)</f>
        <v/>
      </c>
    </row>
    <row r="5197" spans="1:2">
      <c r="A5197" t="s">
        <v>7876</v>
      </c>
      <c r="B5197" s="246" t="str">
        <f>IF('15. Pooled investment vehicles'!J409="","",'15. Pooled investment vehicles'!J409)</f>
        <v/>
      </c>
    </row>
    <row r="5198" spans="1:2">
      <c r="A5198" t="s">
        <v>7877</v>
      </c>
      <c r="B5198" s="246" t="str">
        <f>IF('15. Pooled investment vehicles'!K409="","",'15. Pooled investment vehicles'!K409)</f>
        <v/>
      </c>
    </row>
    <row r="5199" spans="1:2">
      <c r="A5199" t="s">
        <v>7878</v>
      </c>
      <c r="B5199" s="246" t="str">
        <f>IF('15. Pooled investment vehicles'!A410="","",'15. Pooled investment vehicles'!A410)</f>
        <v/>
      </c>
    </row>
    <row r="5200" spans="1:2">
      <c r="A5200" t="s">
        <v>7879</v>
      </c>
      <c r="B5200" s="246" t="str">
        <f>IF('15. Pooled investment vehicles'!B410="","",'15. Pooled investment vehicles'!B410)</f>
        <v/>
      </c>
    </row>
    <row r="5201" spans="1:2">
      <c r="A5201" t="s">
        <v>7880</v>
      </c>
      <c r="B5201" s="246" t="str">
        <f>IF('15. Pooled investment vehicles'!C410="","",'15. Pooled investment vehicles'!C410)</f>
        <v/>
      </c>
    </row>
    <row r="5202" spans="1:2">
      <c r="A5202" t="s">
        <v>7881</v>
      </c>
      <c r="B5202" s="246" t="str">
        <f>IF('15. Pooled investment vehicles'!D410="","",'15. Pooled investment vehicles'!D410)</f>
        <v/>
      </c>
    </row>
    <row r="5203" spans="1:2">
      <c r="A5203" t="s">
        <v>7882</v>
      </c>
      <c r="B5203" s="246" t="str">
        <f>IF('15. Pooled investment vehicles'!E410="Please select","",'15. Pooled investment vehicles'!E410)</f>
        <v/>
      </c>
    </row>
    <row r="5204" spans="1:2">
      <c r="A5204" t="s">
        <v>7883</v>
      </c>
      <c r="B5204" s="246" t="str">
        <f>IF('15. Pooled investment vehicles'!F410="Please select","",'15. Pooled investment vehicles'!F410)</f>
        <v/>
      </c>
    </row>
    <row r="5205" spans="1:2">
      <c r="A5205" t="s">
        <v>7884</v>
      </c>
      <c r="B5205" s="246" t="str">
        <f>IF('15. Pooled investment vehicles'!G410="Please select country","",'15. Pooled investment vehicles'!G410)</f>
        <v/>
      </c>
    </row>
    <row r="5206" spans="1:2">
      <c r="A5206" t="s">
        <v>7885</v>
      </c>
      <c r="B5206" s="246" t="str">
        <f>IF('15. Pooled investment vehicles'!H410="","",'15. Pooled investment vehicles'!H410)</f>
        <v/>
      </c>
    </row>
    <row r="5207" spans="1:2">
      <c r="A5207" t="s">
        <v>7886</v>
      </c>
      <c r="B5207" s="246" t="str">
        <f>IF('15. Pooled investment vehicles'!I410="Please select","",'15. Pooled investment vehicles'!I410)</f>
        <v/>
      </c>
    </row>
    <row r="5208" spans="1:2">
      <c r="A5208" t="s">
        <v>7887</v>
      </c>
      <c r="B5208" s="246" t="str">
        <f>IF('15. Pooled investment vehicles'!J410="","",'15. Pooled investment vehicles'!J410)</f>
        <v/>
      </c>
    </row>
    <row r="5209" spans="1:2">
      <c r="A5209" t="s">
        <v>7888</v>
      </c>
      <c r="B5209" s="246" t="str">
        <f>IF('15. Pooled investment vehicles'!K410="","",'15. Pooled investment vehicles'!K410)</f>
        <v/>
      </c>
    </row>
    <row r="5210" spans="1:2">
      <c r="A5210" t="s">
        <v>7889</v>
      </c>
      <c r="B5210" s="246" t="str">
        <f>IF('15. Pooled investment vehicles'!A411="","",'15. Pooled investment vehicles'!A411)</f>
        <v/>
      </c>
    </row>
    <row r="5211" spans="1:2">
      <c r="A5211" t="s">
        <v>7890</v>
      </c>
      <c r="B5211" s="246" t="str">
        <f>IF('15. Pooled investment vehicles'!B411="","",'15. Pooled investment vehicles'!B411)</f>
        <v/>
      </c>
    </row>
    <row r="5212" spans="1:2">
      <c r="A5212" t="s">
        <v>7891</v>
      </c>
      <c r="B5212" s="246" t="str">
        <f>IF('15. Pooled investment vehicles'!C411="","",'15. Pooled investment vehicles'!C411)</f>
        <v/>
      </c>
    </row>
    <row r="5213" spans="1:2">
      <c r="A5213" t="s">
        <v>7892</v>
      </c>
      <c r="B5213" s="246" t="str">
        <f>IF('15. Pooled investment vehicles'!D411="","",'15. Pooled investment vehicles'!D411)</f>
        <v/>
      </c>
    </row>
    <row r="5214" spans="1:2">
      <c r="A5214" t="s">
        <v>7893</v>
      </c>
      <c r="B5214" s="246" t="str">
        <f>IF('15. Pooled investment vehicles'!E411="Please select","",'15. Pooled investment vehicles'!E411)</f>
        <v/>
      </c>
    </row>
    <row r="5215" spans="1:2">
      <c r="A5215" t="s">
        <v>7894</v>
      </c>
      <c r="B5215" s="246" t="str">
        <f>IF('15. Pooled investment vehicles'!F411="Please select","",'15. Pooled investment vehicles'!F411)</f>
        <v/>
      </c>
    </row>
    <row r="5216" spans="1:2">
      <c r="A5216" t="s">
        <v>7895</v>
      </c>
      <c r="B5216" s="246" t="str">
        <f>IF('15. Pooled investment vehicles'!G411="Please select country","",'15. Pooled investment vehicles'!G411)</f>
        <v/>
      </c>
    </row>
    <row r="5217" spans="1:2">
      <c r="A5217" t="s">
        <v>7896</v>
      </c>
      <c r="B5217" s="246" t="str">
        <f>IF('15. Pooled investment vehicles'!H411="","",'15. Pooled investment vehicles'!H411)</f>
        <v/>
      </c>
    </row>
    <row r="5218" spans="1:2">
      <c r="A5218" t="s">
        <v>7897</v>
      </c>
      <c r="B5218" s="246" t="str">
        <f>IF('15. Pooled investment vehicles'!I411="Please select","",'15. Pooled investment vehicles'!I411)</f>
        <v/>
      </c>
    </row>
    <row r="5219" spans="1:2">
      <c r="A5219" t="s">
        <v>7898</v>
      </c>
      <c r="B5219" s="246" t="str">
        <f>IF('15. Pooled investment vehicles'!J411="","",'15. Pooled investment vehicles'!J411)</f>
        <v/>
      </c>
    </row>
    <row r="5220" spans="1:2">
      <c r="A5220" t="s">
        <v>7899</v>
      </c>
      <c r="B5220" s="246" t="str">
        <f>IF('15. Pooled investment vehicles'!K411="","",'15. Pooled investment vehicles'!K411)</f>
        <v/>
      </c>
    </row>
    <row r="5221" spans="1:2">
      <c r="A5221" t="s">
        <v>7900</v>
      </c>
      <c r="B5221" s="246" t="str">
        <f>IF('15. Pooled investment vehicles'!A412="","",'15. Pooled investment vehicles'!A412)</f>
        <v/>
      </c>
    </row>
    <row r="5222" spans="1:2">
      <c r="A5222" t="s">
        <v>7901</v>
      </c>
      <c r="B5222" s="246" t="str">
        <f>IF('15. Pooled investment vehicles'!B412="","",'15. Pooled investment vehicles'!B412)</f>
        <v/>
      </c>
    </row>
    <row r="5223" spans="1:2">
      <c r="A5223" t="s">
        <v>7902</v>
      </c>
      <c r="B5223" s="246" t="str">
        <f>IF('15. Pooled investment vehicles'!C412="","",'15. Pooled investment vehicles'!C412)</f>
        <v/>
      </c>
    </row>
    <row r="5224" spans="1:2">
      <c r="A5224" t="s">
        <v>7903</v>
      </c>
      <c r="B5224" s="246" t="str">
        <f>IF('15. Pooled investment vehicles'!D412="","",'15. Pooled investment vehicles'!D412)</f>
        <v/>
      </c>
    </row>
    <row r="5225" spans="1:2">
      <c r="A5225" t="s">
        <v>7904</v>
      </c>
      <c r="B5225" s="246" t="str">
        <f>IF('15. Pooled investment vehicles'!E412="Please select","",'15. Pooled investment vehicles'!E412)</f>
        <v/>
      </c>
    </row>
    <row r="5226" spans="1:2">
      <c r="A5226" t="s">
        <v>7905</v>
      </c>
      <c r="B5226" s="246" t="str">
        <f>IF('15. Pooled investment vehicles'!F412="Please select","",'15. Pooled investment vehicles'!F412)</f>
        <v/>
      </c>
    </row>
    <row r="5227" spans="1:2">
      <c r="A5227" t="s">
        <v>7906</v>
      </c>
      <c r="B5227" s="246" t="str">
        <f>IF('15. Pooled investment vehicles'!G412="Please select country","",'15. Pooled investment vehicles'!G412)</f>
        <v/>
      </c>
    </row>
    <row r="5228" spans="1:2">
      <c r="A5228" t="s">
        <v>7907</v>
      </c>
      <c r="B5228" s="246" t="str">
        <f>IF('15. Pooled investment vehicles'!H412="","",'15. Pooled investment vehicles'!H412)</f>
        <v/>
      </c>
    </row>
    <row r="5229" spans="1:2">
      <c r="A5229" t="s">
        <v>7908</v>
      </c>
      <c r="B5229" s="246" t="str">
        <f>IF('15. Pooled investment vehicles'!I412="Please select","",'15. Pooled investment vehicles'!I412)</f>
        <v/>
      </c>
    </row>
    <row r="5230" spans="1:2">
      <c r="A5230" t="s">
        <v>7909</v>
      </c>
      <c r="B5230" s="246" t="str">
        <f>IF('15. Pooled investment vehicles'!J412="","",'15. Pooled investment vehicles'!J412)</f>
        <v/>
      </c>
    </row>
    <row r="5231" spans="1:2">
      <c r="A5231" t="s">
        <v>7910</v>
      </c>
      <c r="B5231" s="246" t="str">
        <f>IF('15. Pooled investment vehicles'!K412="","",'15. Pooled investment vehicles'!K412)</f>
        <v/>
      </c>
    </row>
    <row r="5232" spans="1:2">
      <c r="A5232" t="s">
        <v>7911</v>
      </c>
      <c r="B5232" s="246" t="str">
        <f>IF('15. Pooled investment vehicles'!A413="","",'15. Pooled investment vehicles'!A413)</f>
        <v/>
      </c>
    </row>
    <row r="5233" spans="1:2">
      <c r="A5233" t="s">
        <v>7912</v>
      </c>
      <c r="B5233" s="246" t="str">
        <f>IF('15. Pooled investment vehicles'!B413="","",'15. Pooled investment vehicles'!B413)</f>
        <v/>
      </c>
    </row>
    <row r="5234" spans="1:2">
      <c r="A5234" t="s">
        <v>7913</v>
      </c>
      <c r="B5234" s="246" t="str">
        <f>IF('15. Pooled investment vehicles'!C413="","",'15. Pooled investment vehicles'!C413)</f>
        <v/>
      </c>
    </row>
    <row r="5235" spans="1:2">
      <c r="A5235" t="s">
        <v>7914</v>
      </c>
      <c r="B5235" s="246" t="str">
        <f>IF('15. Pooled investment vehicles'!D413="","",'15. Pooled investment vehicles'!D413)</f>
        <v/>
      </c>
    </row>
    <row r="5236" spans="1:2">
      <c r="A5236" t="s">
        <v>7915</v>
      </c>
      <c r="B5236" s="246" t="str">
        <f>IF('15. Pooled investment vehicles'!E413="Please select","",'15. Pooled investment vehicles'!E413)</f>
        <v/>
      </c>
    </row>
    <row r="5237" spans="1:2">
      <c r="A5237" t="s">
        <v>7916</v>
      </c>
      <c r="B5237" s="246" t="str">
        <f>IF('15. Pooled investment vehicles'!F413="Please select","",'15. Pooled investment vehicles'!F413)</f>
        <v/>
      </c>
    </row>
    <row r="5238" spans="1:2">
      <c r="A5238" t="s">
        <v>7917</v>
      </c>
      <c r="B5238" s="246" t="str">
        <f>IF('15. Pooled investment vehicles'!G413="Please select country","",'15. Pooled investment vehicles'!G413)</f>
        <v/>
      </c>
    </row>
    <row r="5239" spans="1:2">
      <c r="A5239" t="s">
        <v>7918</v>
      </c>
      <c r="B5239" s="246" t="str">
        <f>IF('15. Pooled investment vehicles'!H413="","",'15. Pooled investment vehicles'!H413)</f>
        <v/>
      </c>
    </row>
    <row r="5240" spans="1:2">
      <c r="A5240" t="s">
        <v>7919</v>
      </c>
      <c r="B5240" s="246" t="str">
        <f>IF('15. Pooled investment vehicles'!I413="Please select","",'15. Pooled investment vehicles'!I413)</f>
        <v/>
      </c>
    </row>
    <row r="5241" spans="1:2">
      <c r="A5241" t="s">
        <v>7920</v>
      </c>
      <c r="B5241" s="246" t="str">
        <f>IF('15. Pooled investment vehicles'!J413="","",'15. Pooled investment vehicles'!J413)</f>
        <v/>
      </c>
    </row>
    <row r="5242" spans="1:2">
      <c r="A5242" t="s">
        <v>7921</v>
      </c>
      <c r="B5242" s="246" t="str">
        <f>IF('15. Pooled investment vehicles'!K413="","",'15. Pooled investment vehicles'!K413)</f>
        <v/>
      </c>
    </row>
    <row r="5243" spans="1:2">
      <c r="A5243" t="s">
        <v>7922</v>
      </c>
      <c r="B5243" s="246" t="str">
        <f>IF('15. Pooled investment vehicles'!A414="","",'15. Pooled investment vehicles'!A414)</f>
        <v/>
      </c>
    </row>
    <row r="5244" spans="1:2">
      <c r="A5244" t="s">
        <v>7923</v>
      </c>
      <c r="B5244" s="246" t="str">
        <f>IF('15. Pooled investment vehicles'!B414="","",'15. Pooled investment vehicles'!B414)</f>
        <v/>
      </c>
    </row>
    <row r="5245" spans="1:2">
      <c r="A5245" t="s">
        <v>7924</v>
      </c>
      <c r="B5245" s="246" t="str">
        <f>IF('15. Pooled investment vehicles'!C414="","",'15. Pooled investment vehicles'!C414)</f>
        <v/>
      </c>
    </row>
    <row r="5246" spans="1:2">
      <c r="A5246" t="s">
        <v>7925</v>
      </c>
      <c r="B5246" s="246" t="str">
        <f>IF('15. Pooled investment vehicles'!D414="","",'15. Pooled investment vehicles'!D414)</f>
        <v/>
      </c>
    </row>
    <row r="5247" spans="1:2">
      <c r="A5247" t="s">
        <v>7926</v>
      </c>
      <c r="B5247" s="246" t="str">
        <f>IF('15. Pooled investment vehicles'!E414="Please select","",'15. Pooled investment vehicles'!E414)</f>
        <v/>
      </c>
    </row>
    <row r="5248" spans="1:2">
      <c r="A5248" t="s">
        <v>7927</v>
      </c>
      <c r="B5248" s="246" t="str">
        <f>IF('15. Pooled investment vehicles'!F414="Please select","",'15. Pooled investment vehicles'!F414)</f>
        <v/>
      </c>
    </row>
    <row r="5249" spans="1:2">
      <c r="A5249" t="s">
        <v>7928</v>
      </c>
      <c r="B5249" s="246" t="str">
        <f>IF('15. Pooled investment vehicles'!G414="Please select country","",'15. Pooled investment vehicles'!G414)</f>
        <v/>
      </c>
    </row>
    <row r="5250" spans="1:2">
      <c r="A5250" t="s">
        <v>7929</v>
      </c>
      <c r="B5250" s="246" t="str">
        <f>IF('15. Pooled investment vehicles'!H414="","",'15. Pooled investment vehicles'!H414)</f>
        <v/>
      </c>
    </row>
    <row r="5251" spans="1:2">
      <c r="A5251" t="s">
        <v>7930</v>
      </c>
      <c r="B5251" s="246" t="str">
        <f>IF('15. Pooled investment vehicles'!I414="Please select","",'15. Pooled investment vehicles'!I414)</f>
        <v/>
      </c>
    </row>
    <row r="5252" spans="1:2">
      <c r="A5252" t="s">
        <v>7931</v>
      </c>
      <c r="B5252" s="246" t="str">
        <f>IF('15. Pooled investment vehicles'!J414="","",'15. Pooled investment vehicles'!J414)</f>
        <v/>
      </c>
    </row>
    <row r="5253" spans="1:2">
      <c r="A5253" t="s">
        <v>7932</v>
      </c>
      <c r="B5253" s="246" t="str">
        <f>IF('15. Pooled investment vehicles'!K414="","",'15. Pooled investment vehicles'!K414)</f>
        <v/>
      </c>
    </row>
    <row r="5254" spans="1:2">
      <c r="A5254" t="s">
        <v>7933</v>
      </c>
      <c r="B5254" s="246" t="str">
        <f>IF('15. Pooled investment vehicles'!A415="","",'15. Pooled investment vehicles'!A415)</f>
        <v/>
      </c>
    </row>
    <row r="5255" spans="1:2">
      <c r="A5255" t="s">
        <v>7934</v>
      </c>
      <c r="B5255" s="246" t="str">
        <f>IF('15. Pooled investment vehicles'!B415="","",'15. Pooled investment vehicles'!B415)</f>
        <v/>
      </c>
    </row>
    <row r="5256" spans="1:2">
      <c r="A5256" t="s">
        <v>7935</v>
      </c>
      <c r="B5256" s="246" t="str">
        <f>IF('15. Pooled investment vehicles'!C415="","",'15. Pooled investment vehicles'!C415)</f>
        <v/>
      </c>
    </row>
    <row r="5257" spans="1:2">
      <c r="A5257" t="s">
        <v>7936</v>
      </c>
      <c r="B5257" s="246" t="str">
        <f>IF('15. Pooled investment vehicles'!D415="","",'15. Pooled investment vehicles'!D415)</f>
        <v/>
      </c>
    </row>
    <row r="5258" spans="1:2">
      <c r="A5258" t="s">
        <v>7937</v>
      </c>
      <c r="B5258" s="246" t="str">
        <f>IF('15. Pooled investment vehicles'!E415="Please select","",'15. Pooled investment vehicles'!E415)</f>
        <v/>
      </c>
    </row>
    <row r="5259" spans="1:2">
      <c r="A5259" t="s">
        <v>7938</v>
      </c>
      <c r="B5259" s="246" t="str">
        <f>IF('15. Pooled investment vehicles'!F415="Please select","",'15. Pooled investment vehicles'!F415)</f>
        <v/>
      </c>
    </row>
    <row r="5260" spans="1:2">
      <c r="A5260" t="s">
        <v>7939</v>
      </c>
      <c r="B5260" s="246" t="str">
        <f>IF('15. Pooled investment vehicles'!G415="Please select country","",'15. Pooled investment vehicles'!G415)</f>
        <v/>
      </c>
    </row>
    <row r="5261" spans="1:2">
      <c r="A5261" t="s">
        <v>7940</v>
      </c>
      <c r="B5261" s="246" t="str">
        <f>IF('15. Pooled investment vehicles'!H415="","",'15. Pooled investment vehicles'!H415)</f>
        <v/>
      </c>
    </row>
    <row r="5262" spans="1:2">
      <c r="A5262" t="s">
        <v>7941</v>
      </c>
      <c r="B5262" s="246" t="str">
        <f>IF('15. Pooled investment vehicles'!I415="Please select","",'15. Pooled investment vehicles'!I415)</f>
        <v/>
      </c>
    </row>
    <row r="5263" spans="1:2">
      <c r="A5263" t="s">
        <v>7942</v>
      </c>
      <c r="B5263" s="246" t="str">
        <f>IF('15. Pooled investment vehicles'!J415="","",'15. Pooled investment vehicles'!J415)</f>
        <v/>
      </c>
    </row>
    <row r="5264" spans="1:2">
      <c r="A5264" t="s">
        <v>7943</v>
      </c>
      <c r="B5264" s="246" t="str">
        <f>IF('15. Pooled investment vehicles'!K415="","",'15. Pooled investment vehicles'!K415)</f>
        <v/>
      </c>
    </row>
    <row r="5265" spans="1:2">
      <c r="A5265" t="s">
        <v>7944</v>
      </c>
      <c r="B5265" s="246" t="str">
        <f>IF('15. Pooled investment vehicles'!A416="","",'15. Pooled investment vehicles'!A416)</f>
        <v/>
      </c>
    </row>
    <row r="5266" spans="1:2">
      <c r="A5266" t="s">
        <v>7945</v>
      </c>
      <c r="B5266" s="246" t="str">
        <f>IF('15. Pooled investment vehicles'!B416="","",'15. Pooled investment vehicles'!B416)</f>
        <v/>
      </c>
    </row>
    <row r="5267" spans="1:2">
      <c r="A5267" t="s">
        <v>7946</v>
      </c>
      <c r="B5267" s="246" t="str">
        <f>IF('15. Pooled investment vehicles'!C416="","",'15. Pooled investment vehicles'!C416)</f>
        <v/>
      </c>
    </row>
    <row r="5268" spans="1:2">
      <c r="A5268" t="s">
        <v>7947</v>
      </c>
      <c r="B5268" s="246" t="str">
        <f>IF('15. Pooled investment vehicles'!D416="","",'15. Pooled investment vehicles'!D416)</f>
        <v/>
      </c>
    </row>
    <row r="5269" spans="1:2">
      <c r="A5269" t="s">
        <v>7948</v>
      </c>
      <c r="B5269" s="246" t="str">
        <f>IF('15. Pooled investment vehicles'!E416="Please select","",'15. Pooled investment vehicles'!E416)</f>
        <v/>
      </c>
    </row>
    <row r="5270" spans="1:2">
      <c r="A5270" t="s">
        <v>7949</v>
      </c>
      <c r="B5270" s="246" t="str">
        <f>IF('15. Pooled investment vehicles'!F416="Please select","",'15. Pooled investment vehicles'!F416)</f>
        <v/>
      </c>
    </row>
    <row r="5271" spans="1:2">
      <c r="A5271" t="s">
        <v>7950</v>
      </c>
      <c r="B5271" s="246" t="str">
        <f>IF('15. Pooled investment vehicles'!G416="Please select country","",'15. Pooled investment vehicles'!G416)</f>
        <v/>
      </c>
    </row>
    <row r="5272" spans="1:2">
      <c r="A5272" t="s">
        <v>7951</v>
      </c>
      <c r="B5272" s="246" t="str">
        <f>IF('15. Pooled investment vehicles'!H416="","",'15. Pooled investment vehicles'!H416)</f>
        <v/>
      </c>
    </row>
    <row r="5273" spans="1:2">
      <c r="A5273" t="s">
        <v>7952</v>
      </c>
      <c r="B5273" s="246" t="str">
        <f>IF('15. Pooled investment vehicles'!I416="Please select","",'15. Pooled investment vehicles'!I416)</f>
        <v/>
      </c>
    </row>
    <row r="5274" spans="1:2">
      <c r="A5274" t="s">
        <v>7953</v>
      </c>
      <c r="B5274" s="246" t="str">
        <f>IF('15. Pooled investment vehicles'!J416="","",'15. Pooled investment vehicles'!J416)</f>
        <v/>
      </c>
    </row>
    <row r="5275" spans="1:2">
      <c r="A5275" t="s">
        <v>7954</v>
      </c>
      <c r="B5275" s="246" t="str">
        <f>IF('15. Pooled investment vehicles'!K416="","",'15. Pooled investment vehicles'!K416)</f>
        <v/>
      </c>
    </row>
    <row r="5276" spans="1:2">
      <c r="A5276" t="s">
        <v>7955</v>
      </c>
      <c r="B5276" s="246" t="str">
        <f>IF('15. Pooled investment vehicles'!A417="","",'15. Pooled investment vehicles'!A417)</f>
        <v/>
      </c>
    </row>
    <row r="5277" spans="1:2">
      <c r="A5277" t="s">
        <v>7956</v>
      </c>
      <c r="B5277" s="246" t="str">
        <f>IF('15. Pooled investment vehicles'!B417="","",'15. Pooled investment vehicles'!B417)</f>
        <v/>
      </c>
    </row>
    <row r="5278" spans="1:2">
      <c r="A5278" t="s">
        <v>7957</v>
      </c>
      <c r="B5278" s="246" t="str">
        <f>IF('15. Pooled investment vehicles'!C417="","",'15. Pooled investment vehicles'!C417)</f>
        <v/>
      </c>
    </row>
    <row r="5279" spans="1:2">
      <c r="A5279" t="s">
        <v>7958</v>
      </c>
      <c r="B5279" s="246" t="str">
        <f>IF('15. Pooled investment vehicles'!D417="","",'15. Pooled investment vehicles'!D417)</f>
        <v/>
      </c>
    </row>
    <row r="5280" spans="1:2">
      <c r="A5280" t="s">
        <v>7959</v>
      </c>
      <c r="B5280" s="246" t="str">
        <f>IF('15. Pooled investment vehicles'!E417="Please select","",'15. Pooled investment vehicles'!E417)</f>
        <v/>
      </c>
    </row>
    <row r="5281" spans="1:2">
      <c r="A5281" t="s">
        <v>7960</v>
      </c>
      <c r="B5281" s="246" t="str">
        <f>IF('15. Pooled investment vehicles'!F417="Please select","",'15. Pooled investment vehicles'!F417)</f>
        <v/>
      </c>
    </row>
    <row r="5282" spans="1:2">
      <c r="A5282" t="s">
        <v>7961</v>
      </c>
      <c r="B5282" s="246" t="str">
        <f>IF('15. Pooled investment vehicles'!G417="Please select country","",'15. Pooled investment vehicles'!G417)</f>
        <v/>
      </c>
    </row>
    <row r="5283" spans="1:2">
      <c r="A5283" t="s">
        <v>7962</v>
      </c>
      <c r="B5283" s="246" t="str">
        <f>IF('15. Pooled investment vehicles'!H417="","",'15. Pooled investment vehicles'!H417)</f>
        <v/>
      </c>
    </row>
    <row r="5284" spans="1:2">
      <c r="A5284" t="s">
        <v>7963</v>
      </c>
      <c r="B5284" s="246" t="str">
        <f>IF('15. Pooled investment vehicles'!I417="Please select","",'15. Pooled investment vehicles'!I417)</f>
        <v/>
      </c>
    </row>
    <row r="5285" spans="1:2">
      <c r="A5285" t="s">
        <v>7964</v>
      </c>
      <c r="B5285" s="246" t="str">
        <f>IF('15. Pooled investment vehicles'!J417="","",'15. Pooled investment vehicles'!J417)</f>
        <v/>
      </c>
    </row>
    <row r="5286" spans="1:2">
      <c r="A5286" t="s">
        <v>7965</v>
      </c>
      <c r="B5286" s="246" t="str">
        <f>IF('15. Pooled investment vehicles'!K417="","",'15. Pooled investment vehicles'!K417)</f>
        <v/>
      </c>
    </row>
    <row r="5287" spans="1:2">
      <c r="A5287" t="s">
        <v>7966</v>
      </c>
      <c r="B5287" s="246" t="str">
        <f>IF('15. Pooled investment vehicles'!A418="","",'15. Pooled investment vehicles'!A418)</f>
        <v/>
      </c>
    </row>
    <row r="5288" spans="1:2">
      <c r="A5288" t="s">
        <v>7967</v>
      </c>
      <c r="B5288" s="246" t="str">
        <f>IF('15. Pooled investment vehicles'!B418="","",'15. Pooled investment vehicles'!B418)</f>
        <v/>
      </c>
    </row>
    <row r="5289" spans="1:2">
      <c r="A5289" t="s">
        <v>7968</v>
      </c>
      <c r="B5289" s="246" t="str">
        <f>IF('15. Pooled investment vehicles'!C418="","",'15. Pooled investment vehicles'!C418)</f>
        <v/>
      </c>
    </row>
    <row r="5290" spans="1:2">
      <c r="A5290" t="s">
        <v>7969</v>
      </c>
      <c r="B5290" s="246" t="str">
        <f>IF('15. Pooled investment vehicles'!D418="","",'15. Pooled investment vehicles'!D418)</f>
        <v/>
      </c>
    </row>
    <row r="5291" spans="1:2">
      <c r="A5291" t="s">
        <v>7970</v>
      </c>
      <c r="B5291" s="246" t="str">
        <f>IF('15. Pooled investment vehicles'!E418="Please select","",'15. Pooled investment vehicles'!E418)</f>
        <v/>
      </c>
    </row>
    <row r="5292" spans="1:2">
      <c r="A5292" t="s">
        <v>7971</v>
      </c>
      <c r="B5292" s="246" t="str">
        <f>IF('15. Pooled investment vehicles'!F418="Please select","",'15. Pooled investment vehicles'!F418)</f>
        <v/>
      </c>
    </row>
    <row r="5293" spans="1:2">
      <c r="A5293" t="s">
        <v>7972</v>
      </c>
      <c r="B5293" s="246" t="str">
        <f>IF('15. Pooled investment vehicles'!G418="Please select country","",'15. Pooled investment vehicles'!G418)</f>
        <v/>
      </c>
    </row>
    <row r="5294" spans="1:2">
      <c r="A5294" t="s">
        <v>7973</v>
      </c>
      <c r="B5294" s="246" t="str">
        <f>IF('15. Pooled investment vehicles'!H418="","",'15. Pooled investment vehicles'!H418)</f>
        <v/>
      </c>
    </row>
    <row r="5295" spans="1:2">
      <c r="A5295" t="s">
        <v>7974</v>
      </c>
      <c r="B5295" s="246" t="str">
        <f>IF('15. Pooled investment vehicles'!I418="Please select","",'15. Pooled investment vehicles'!I418)</f>
        <v/>
      </c>
    </row>
    <row r="5296" spans="1:2">
      <c r="A5296" t="s">
        <v>7975</v>
      </c>
      <c r="B5296" s="246" t="str">
        <f>IF('15. Pooled investment vehicles'!J418="","",'15. Pooled investment vehicles'!J418)</f>
        <v/>
      </c>
    </row>
    <row r="5297" spans="1:2">
      <c r="A5297" t="s">
        <v>7976</v>
      </c>
      <c r="B5297" s="246" t="str">
        <f>IF('15. Pooled investment vehicles'!K418="","",'15. Pooled investment vehicles'!K418)</f>
        <v/>
      </c>
    </row>
    <row r="5298" spans="1:2">
      <c r="A5298" t="s">
        <v>7977</v>
      </c>
      <c r="B5298" s="246" t="str">
        <f>IF('15. Pooled investment vehicles'!A419="","",'15. Pooled investment vehicles'!A419)</f>
        <v/>
      </c>
    </row>
    <row r="5299" spans="1:2">
      <c r="A5299" t="s">
        <v>7978</v>
      </c>
      <c r="B5299" s="246" t="str">
        <f>IF('15. Pooled investment vehicles'!B419="","",'15. Pooled investment vehicles'!B419)</f>
        <v/>
      </c>
    </row>
    <row r="5300" spans="1:2">
      <c r="A5300" t="s">
        <v>7979</v>
      </c>
      <c r="B5300" s="246" t="str">
        <f>IF('15. Pooled investment vehicles'!C419="","",'15. Pooled investment vehicles'!C419)</f>
        <v/>
      </c>
    </row>
    <row r="5301" spans="1:2">
      <c r="A5301" t="s">
        <v>7980</v>
      </c>
      <c r="B5301" s="246" t="str">
        <f>IF('15. Pooled investment vehicles'!D419="","",'15. Pooled investment vehicles'!D419)</f>
        <v/>
      </c>
    </row>
    <row r="5302" spans="1:2">
      <c r="A5302" t="s">
        <v>7981</v>
      </c>
      <c r="B5302" s="246" t="str">
        <f>IF('15. Pooled investment vehicles'!E419="Please select","",'15. Pooled investment vehicles'!E419)</f>
        <v/>
      </c>
    </row>
    <row r="5303" spans="1:2">
      <c r="A5303" t="s">
        <v>7982</v>
      </c>
      <c r="B5303" s="246" t="str">
        <f>IF('15. Pooled investment vehicles'!F419="Please select","",'15. Pooled investment vehicles'!F419)</f>
        <v/>
      </c>
    </row>
    <row r="5304" spans="1:2">
      <c r="A5304" t="s">
        <v>7983</v>
      </c>
      <c r="B5304" s="246" t="str">
        <f>IF('15. Pooled investment vehicles'!G419="Please select country","",'15. Pooled investment vehicles'!G419)</f>
        <v/>
      </c>
    </row>
    <row r="5305" spans="1:2">
      <c r="A5305" t="s">
        <v>7984</v>
      </c>
      <c r="B5305" s="246" t="str">
        <f>IF('15. Pooled investment vehicles'!H419="","",'15. Pooled investment vehicles'!H419)</f>
        <v/>
      </c>
    </row>
    <row r="5306" spans="1:2">
      <c r="A5306" t="s">
        <v>7985</v>
      </c>
      <c r="B5306" s="246" t="str">
        <f>IF('15. Pooled investment vehicles'!I419="Please select","",'15. Pooled investment vehicles'!I419)</f>
        <v/>
      </c>
    </row>
    <row r="5307" spans="1:2">
      <c r="A5307" t="s">
        <v>7986</v>
      </c>
      <c r="B5307" s="246" t="str">
        <f>IF('15. Pooled investment vehicles'!J419="","",'15. Pooled investment vehicles'!J419)</f>
        <v/>
      </c>
    </row>
    <row r="5308" spans="1:2">
      <c r="A5308" t="s">
        <v>7987</v>
      </c>
      <c r="B5308" s="246" t="str">
        <f>IF('15. Pooled investment vehicles'!K419="","",'15. Pooled investment vehicles'!K419)</f>
        <v/>
      </c>
    </row>
    <row r="5309" spans="1:2">
      <c r="A5309" t="s">
        <v>7988</v>
      </c>
      <c r="B5309" s="246" t="str">
        <f>IF('15. Pooled investment vehicles'!A420="","",'15. Pooled investment vehicles'!A420)</f>
        <v/>
      </c>
    </row>
    <row r="5310" spans="1:2">
      <c r="A5310" t="s">
        <v>7989</v>
      </c>
      <c r="B5310" s="246" t="str">
        <f>IF('15. Pooled investment vehicles'!B420="","",'15. Pooled investment vehicles'!B420)</f>
        <v/>
      </c>
    </row>
    <row r="5311" spans="1:2">
      <c r="A5311" t="s">
        <v>7990</v>
      </c>
      <c r="B5311" s="246" t="str">
        <f>IF('15. Pooled investment vehicles'!C420="","",'15. Pooled investment vehicles'!C420)</f>
        <v/>
      </c>
    </row>
    <row r="5312" spans="1:2">
      <c r="A5312" t="s">
        <v>7991</v>
      </c>
      <c r="B5312" s="246" t="str">
        <f>IF('15. Pooled investment vehicles'!D420="","",'15. Pooled investment vehicles'!D420)</f>
        <v/>
      </c>
    </row>
    <row r="5313" spans="1:2">
      <c r="A5313" t="s">
        <v>7992</v>
      </c>
      <c r="B5313" s="246" t="str">
        <f>IF('15. Pooled investment vehicles'!E420="Please select","",'15. Pooled investment vehicles'!E420)</f>
        <v/>
      </c>
    </row>
    <row r="5314" spans="1:2">
      <c r="A5314" t="s">
        <v>7993</v>
      </c>
      <c r="B5314" s="246" t="str">
        <f>IF('15. Pooled investment vehicles'!F420="Please select","",'15. Pooled investment vehicles'!F420)</f>
        <v/>
      </c>
    </row>
    <row r="5315" spans="1:2">
      <c r="A5315" t="s">
        <v>7994</v>
      </c>
      <c r="B5315" s="246" t="str">
        <f>IF('15. Pooled investment vehicles'!G420="Please select country","",'15. Pooled investment vehicles'!G420)</f>
        <v/>
      </c>
    </row>
    <row r="5316" spans="1:2">
      <c r="A5316" t="s">
        <v>7995</v>
      </c>
      <c r="B5316" s="246" t="str">
        <f>IF('15. Pooled investment vehicles'!H420="","",'15. Pooled investment vehicles'!H420)</f>
        <v/>
      </c>
    </row>
    <row r="5317" spans="1:2">
      <c r="A5317" t="s">
        <v>7996</v>
      </c>
      <c r="B5317" s="246" t="str">
        <f>IF('15. Pooled investment vehicles'!I420="Please select","",'15. Pooled investment vehicles'!I420)</f>
        <v/>
      </c>
    </row>
    <row r="5318" spans="1:2">
      <c r="A5318" t="s">
        <v>7997</v>
      </c>
      <c r="B5318" s="246" t="str">
        <f>IF('15. Pooled investment vehicles'!J420="","",'15. Pooled investment vehicles'!J420)</f>
        <v/>
      </c>
    </row>
    <row r="5319" spans="1:2">
      <c r="A5319" t="s">
        <v>7998</v>
      </c>
      <c r="B5319" s="246" t="str">
        <f>IF('15. Pooled investment vehicles'!K420="","",'15. Pooled investment vehicles'!K420)</f>
        <v/>
      </c>
    </row>
    <row r="5320" spans="1:2">
      <c r="A5320" t="s">
        <v>7999</v>
      </c>
      <c r="B5320" s="246" t="str">
        <f>IF('15. Pooled investment vehicles'!A421="","",'15. Pooled investment vehicles'!A421)</f>
        <v/>
      </c>
    </row>
    <row r="5321" spans="1:2">
      <c r="A5321" t="s">
        <v>8000</v>
      </c>
      <c r="B5321" s="246" t="str">
        <f>IF('15. Pooled investment vehicles'!B421="","",'15. Pooled investment vehicles'!B421)</f>
        <v/>
      </c>
    </row>
    <row r="5322" spans="1:2">
      <c r="A5322" t="s">
        <v>8001</v>
      </c>
      <c r="B5322" s="246" t="str">
        <f>IF('15. Pooled investment vehicles'!C421="","",'15. Pooled investment vehicles'!C421)</f>
        <v/>
      </c>
    </row>
    <row r="5323" spans="1:2">
      <c r="A5323" t="s">
        <v>8002</v>
      </c>
      <c r="B5323" s="246" t="str">
        <f>IF('15. Pooled investment vehicles'!D421="","",'15. Pooled investment vehicles'!D421)</f>
        <v/>
      </c>
    </row>
    <row r="5324" spans="1:2">
      <c r="A5324" t="s">
        <v>8003</v>
      </c>
      <c r="B5324" s="246" t="str">
        <f>IF('15. Pooled investment vehicles'!E421="Please select","",'15. Pooled investment vehicles'!E421)</f>
        <v/>
      </c>
    </row>
    <row r="5325" spans="1:2">
      <c r="A5325" t="s">
        <v>8004</v>
      </c>
      <c r="B5325" s="246" t="str">
        <f>IF('15. Pooled investment vehicles'!F421="Please select","",'15. Pooled investment vehicles'!F421)</f>
        <v/>
      </c>
    </row>
    <row r="5326" spans="1:2">
      <c r="A5326" t="s">
        <v>8005</v>
      </c>
      <c r="B5326" s="246" t="str">
        <f>IF('15. Pooled investment vehicles'!G421="Please select country","",'15. Pooled investment vehicles'!G421)</f>
        <v/>
      </c>
    </row>
    <row r="5327" spans="1:2">
      <c r="A5327" t="s">
        <v>8006</v>
      </c>
      <c r="B5327" s="246" t="str">
        <f>IF('15. Pooled investment vehicles'!H421="","",'15. Pooled investment vehicles'!H421)</f>
        <v/>
      </c>
    </row>
    <row r="5328" spans="1:2">
      <c r="A5328" t="s">
        <v>8007</v>
      </c>
      <c r="B5328" s="246" t="str">
        <f>IF('15. Pooled investment vehicles'!I421="Please select","",'15. Pooled investment vehicles'!I421)</f>
        <v/>
      </c>
    </row>
    <row r="5329" spans="1:2">
      <c r="A5329" t="s">
        <v>8008</v>
      </c>
      <c r="B5329" s="246" t="str">
        <f>IF('15. Pooled investment vehicles'!J421="","",'15. Pooled investment vehicles'!J421)</f>
        <v/>
      </c>
    </row>
    <row r="5330" spans="1:2">
      <c r="A5330" t="s">
        <v>8009</v>
      </c>
      <c r="B5330" s="246" t="str">
        <f>IF('15. Pooled investment vehicles'!K421="","",'15. Pooled investment vehicles'!K421)</f>
        <v/>
      </c>
    </row>
    <row r="5331" spans="1:2">
      <c r="A5331" t="s">
        <v>8010</v>
      </c>
      <c r="B5331" s="246" t="str">
        <f>IF('15. Pooled investment vehicles'!A422="","",'15. Pooled investment vehicles'!A422)</f>
        <v/>
      </c>
    </row>
    <row r="5332" spans="1:2">
      <c r="A5332" t="s">
        <v>8011</v>
      </c>
      <c r="B5332" s="246" t="str">
        <f>IF('15. Pooled investment vehicles'!B422="","",'15. Pooled investment vehicles'!B422)</f>
        <v/>
      </c>
    </row>
    <row r="5333" spans="1:2">
      <c r="A5333" t="s">
        <v>8012</v>
      </c>
      <c r="B5333" s="246" t="str">
        <f>IF('15. Pooled investment vehicles'!C422="","",'15. Pooled investment vehicles'!C422)</f>
        <v/>
      </c>
    </row>
    <row r="5334" spans="1:2">
      <c r="A5334" t="s">
        <v>8013</v>
      </c>
      <c r="B5334" s="246" t="str">
        <f>IF('15. Pooled investment vehicles'!D422="","",'15. Pooled investment vehicles'!D422)</f>
        <v/>
      </c>
    </row>
    <row r="5335" spans="1:2">
      <c r="A5335" t="s">
        <v>8014</v>
      </c>
      <c r="B5335" s="246" t="str">
        <f>IF('15. Pooled investment vehicles'!E422="Please select","",'15. Pooled investment vehicles'!E422)</f>
        <v/>
      </c>
    </row>
    <row r="5336" spans="1:2">
      <c r="A5336" t="s">
        <v>8015</v>
      </c>
      <c r="B5336" s="246" t="str">
        <f>IF('15. Pooled investment vehicles'!F422="Please select","",'15. Pooled investment vehicles'!F422)</f>
        <v/>
      </c>
    </row>
    <row r="5337" spans="1:2">
      <c r="A5337" t="s">
        <v>8016</v>
      </c>
      <c r="B5337" s="246" t="str">
        <f>IF('15. Pooled investment vehicles'!G422="Please select country","",'15. Pooled investment vehicles'!G422)</f>
        <v/>
      </c>
    </row>
    <row r="5338" spans="1:2">
      <c r="A5338" t="s">
        <v>8017</v>
      </c>
      <c r="B5338" s="246" t="str">
        <f>IF('15. Pooled investment vehicles'!H422="","",'15. Pooled investment vehicles'!H422)</f>
        <v/>
      </c>
    </row>
    <row r="5339" spans="1:2">
      <c r="A5339" t="s">
        <v>8018</v>
      </c>
      <c r="B5339" s="246" t="str">
        <f>IF('15. Pooled investment vehicles'!I422="Please select","",'15. Pooled investment vehicles'!I422)</f>
        <v/>
      </c>
    </row>
    <row r="5340" spans="1:2">
      <c r="A5340" t="s">
        <v>8019</v>
      </c>
      <c r="B5340" s="246" t="str">
        <f>IF('15. Pooled investment vehicles'!J422="","",'15. Pooled investment vehicles'!J422)</f>
        <v/>
      </c>
    </row>
    <row r="5341" spans="1:2">
      <c r="A5341" t="s">
        <v>8020</v>
      </c>
      <c r="B5341" s="246" t="str">
        <f>IF('15. Pooled investment vehicles'!K422="","",'15. Pooled investment vehicles'!K422)</f>
        <v/>
      </c>
    </row>
    <row r="5342" spans="1:2">
      <c r="A5342" t="s">
        <v>8021</v>
      </c>
      <c r="B5342" s="246" t="str">
        <f>IF('15. Pooled investment vehicles'!A423="","",'15. Pooled investment vehicles'!A423)</f>
        <v/>
      </c>
    </row>
    <row r="5343" spans="1:2">
      <c r="A5343" t="s">
        <v>8022</v>
      </c>
      <c r="B5343" s="246" t="str">
        <f>IF('15. Pooled investment vehicles'!B423="","",'15. Pooled investment vehicles'!B423)</f>
        <v/>
      </c>
    </row>
    <row r="5344" spans="1:2">
      <c r="A5344" t="s">
        <v>8023</v>
      </c>
      <c r="B5344" s="246" t="str">
        <f>IF('15. Pooled investment vehicles'!C423="","",'15. Pooled investment vehicles'!C423)</f>
        <v/>
      </c>
    </row>
    <row r="5345" spans="1:2">
      <c r="A5345" t="s">
        <v>8024</v>
      </c>
      <c r="B5345" s="246" t="str">
        <f>IF('15. Pooled investment vehicles'!D423="","",'15. Pooled investment vehicles'!D423)</f>
        <v/>
      </c>
    </row>
    <row r="5346" spans="1:2">
      <c r="A5346" t="s">
        <v>8025</v>
      </c>
      <c r="B5346" s="246" t="str">
        <f>IF('15. Pooled investment vehicles'!E423="Please select","",'15. Pooled investment vehicles'!E423)</f>
        <v/>
      </c>
    </row>
    <row r="5347" spans="1:2">
      <c r="A5347" t="s">
        <v>8026</v>
      </c>
      <c r="B5347" s="246" t="str">
        <f>IF('15. Pooled investment vehicles'!F423="Please select","",'15. Pooled investment vehicles'!F423)</f>
        <v/>
      </c>
    </row>
    <row r="5348" spans="1:2">
      <c r="A5348" t="s">
        <v>8027</v>
      </c>
      <c r="B5348" s="246" t="str">
        <f>IF('15. Pooled investment vehicles'!G423="Please select country","",'15. Pooled investment vehicles'!G423)</f>
        <v/>
      </c>
    </row>
    <row r="5349" spans="1:2">
      <c r="A5349" t="s">
        <v>8028</v>
      </c>
      <c r="B5349" s="246" t="str">
        <f>IF('15. Pooled investment vehicles'!H423="","",'15. Pooled investment vehicles'!H423)</f>
        <v/>
      </c>
    </row>
    <row r="5350" spans="1:2">
      <c r="A5350" t="s">
        <v>8029</v>
      </c>
      <c r="B5350" s="246" t="str">
        <f>IF('15. Pooled investment vehicles'!I423="Please select","",'15. Pooled investment vehicles'!I423)</f>
        <v/>
      </c>
    </row>
    <row r="5351" spans="1:2">
      <c r="A5351" t="s">
        <v>8030</v>
      </c>
      <c r="B5351" s="246" t="str">
        <f>IF('15. Pooled investment vehicles'!J423="","",'15. Pooled investment vehicles'!J423)</f>
        <v/>
      </c>
    </row>
    <row r="5352" spans="1:2">
      <c r="A5352" t="s">
        <v>8031</v>
      </c>
      <c r="B5352" s="246" t="str">
        <f>IF('15. Pooled investment vehicles'!K423="","",'15. Pooled investment vehicles'!K423)</f>
        <v/>
      </c>
    </row>
    <row r="5353" spans="1:2">
      <c r="A5353" t="s">
        <v>8032</v>
      </c>
      <c r="B5353" s="246" t="str">
        <f>IF('15. Pooled investment vehicles'!A424="","",'15. Pooled investment vehicles'!A424)</f>
        <v/>
      </c>
    </row>
    <row r="5354" spans="1:2">
      <c r="A5354" t="s">
        <v>8033</v>
      </c>
      <c r="B5354" s="246" t="str">
        <f>IF('15. Pooled investment vehicles'!B424="","",'15. Pooled investment vehicles'!B424)</f>
        <v/>
      </c>
    </row>
    <row r="5355" spans="1:2">
      <c r="A5355" t="s">
        <v>8034</v>
      </c>
      <c r="B5355" s="246" t="str">
        <f>IF('15. Pooled investment vehicles'!C424="","",'15. Pooled investment vehicles'!C424)</f>
        <v/>
      </c>
    </row>
    <row r="5356" spans="1:2">
      <c r="A5356" t="s">
        <v>8035</v>
      </c>
      <c r="B5356" s="246" t="str">
        <f>IF('15. Pooled investment vehicles'!D424="","",'15. Pooled investment vehicles'!D424)</f>
        <v/>
      </c>
    </row>
    <row r="5357" spans="1:2">
      <c r="A5357" t="s">
        <v>8036</v>
      </c>
      <c r="B5357" s="246" t="str">
        <f>IF('15. Pooled investment vehicles'!E424="Please select","",'15. Pooled investment vehicles'!E424)</f>
        <v/>
      </c>
    </row>
    <row r="5358" spans="1:2">
      <c r="A5358" t="s">
        <v>8037</v>
      </c>
      <c r="B5358" s="246" t="str">
        <f>IF('15. Pooled investment vehicles'!F424="Please select","",'15. Pooled investment vehicles'!F424)</f>
        <v/>
      </c>
    </row>
    <row r="5359" spans="1:2">
      <c r="A5359" t="s">
        <v>8038</v>
      </c>
      <c r="B5359" s="246" t="str">
        <f>IF('15. Pooled investment vehicles'!G424="Please select country","",'15. Pooled investment vehicles'!G424)</f>
        <v/>
      </c>
    </row>
    <row r="5360" spans="1:2">
      <c r="A5360" t="s">
        <v>8039</v>
      </c>
      <c r="B5360" s="246" t="str">
        <f>IF('15. Pooled investment vehicles'!H424="","",'15. Pooled investment vehicles'!H424)</f>
        <v/>
      </c>
    </row>
    <row r="5361" spans="1:2">
      <c r="A5361" t="s">
        <v>8040</v>
      </c>
      <c r="B5361" s="246" t="str">
        <f>IF('15. Pooled investment vehicles'!I424="Please select","",'15. Pooled investment vehicles'!I424)</f>
        <v/>
      </c>
    </row>
    <row r="5362" spans="1:2">
      <c r="A5362" t="s">
        <v>8041</v>
      </c>
      <c r="B5362" s="246" t="str">
        <f>IF('15. Pooled investment vehicles'!J424="","",'15. Pooled investment vehicles'!J424)</f>
        <v/>
      </c>
    </row>
    <row r="5363" spans="1:2">
      <c r="A5363" t="s">
        <v>8042</v>
      </c>
      <c r="B5363" s="246" t="str">
        <f>IF('15. Pooled investment vehicles'!K424="","",'15. Pooled investment vehicles'!K424)</f>
        <v/>
      </c>
    </row>
    <row r="5364" spans="1:2">
      <c r="A5364" t="s">
        <v>8043</v>
      </c>
      <c r="B5364" s="246" t="str">
        <f>IF('15. Pooled investment vehicles'!A425="","",'15. Pooled investment vehicles'!A425)</f>
        <v/>
      </c>
    </row>
    <row r="5365" spans="1:2">
      <c r="A5365" t="s">
        <v>8044</v>
      </c>
      <c r="B5365" s="246" t="str">
        <f>IF('15. Pooled investment vehicles'!B425="","",'15. Pooled investment vehicles'!B425)</f>
        <v/>
      </c>
    </row>
    <row r="5366" spans="1:2">
      <c r="A5366" t="s">
        <v>8045</v>
      </c>
      <c r="B5366" s="246" t="str">
        <f>IF('15. Pooled investment vehicles'!C425="","",'15. Pooled investment vehicles'!C425)</f>
        <v/>
      </c>
    </row>
    <row r="5367" spans="1:2">
      <c r="A5367" t="s">
        <v>8046</v>
      </c>
      <c r="B5367" s="246" t="str">
        <f>IF('15. Pooled investment vehicles'!D425="","",'15. Pooled investment vehicles'!D425)</f>
        <v/>
      </c>
    </row>
    <row r="5368" spans="1:2">
      <c r="A5368" t="s">
        <v>8047</v>
      </c>
      <c r="B5368" s="246" t="str">
        <f>IF('15. Pooled investment vehicles'!E425="Please select","",'15. Pooled investment vehicles'!E425)</f>
        <v/>
      </c>
    </row>
    <row r="5369" spans="1:2">
      <c r="A5369" t="s">
        <v>8048</v>
      </c>
      <c r="B5369" s="246" t="str">
        <f>IF('15. Pooled investment vehicles'!F425="Please select","",'15. Pooled investment vehicles'!F425)</f>
        <v/>
      </c>
    </row>
    <row r="5370" spans="1:2">
      <c r="A5370" t="s">
        <v>8049</v>
      </c>
      <c r="B5370" s="246" t="str">
        <f>IF('15. Pooled investment vehicles'!G425="Please select country","",'15. Pooled investment vehicles'!G425)</f>
        <v/>
      </c>
    </row>
    <row r="5371" spans="1:2">
      <c r="A5371" t="s">
        <v>8050</v>
      </c>
      <c r="B5371" s="246" t="str">
        <f>IF('15. Pooled investment vehicles'!H425="","",'15. Pooled investment vehicles'!H425)</f>
        <v/>
      </c>
    </row>
    <row r="5372" spans="1:2">
      <c r="A5372" t="s">
        <v>8051</v>
      </c>
      <c r="B5372" s="246" t="str">
        <f>IF('15. Pooled investment vehicles'!I425="Please select","",'15. Pooled investment vehicles'!I425)</f>
        <v/>
      </c>
    </row>
    <row r="5373" spans="1:2">
      <c r="A5373" t="s">
        <v>8052</v>
      </c>
      <c r="B5373" s="246" t="str">
        <f>IF('15. Pooled investment vehicles'!J425="","",'15. Pooled investment vehicles'!J425)</f>
        <v/>
      </c>
    </row>
    <row r="5374" spans="1:2">
      <c r="A5374" t="s">
        <v>8053</v>
      </c>
      <c r="B5374" s="246" t="str">
        <f>IF('15. Pooled investment vehicles'!K425="","",'15. Pooled investment vehicles'!K425)</f>
        <v/>
      </c>
    </row>
    <row r="5375" spans="1:2">
      <c r="A5375" t="s">
        <v>8054</v>
      </c>
      <c r="B5375" s="246" t="str">
        <f>IF('15. Pooled investment vehicles'!A426="","",'15. Pooled investment vehicles'!A426)</f>
        <v/>
      </c>
    </row>
    <row r="5376" spans="1:2">
      <c r="A5376" t="s">
        <v>8055</v>
      </c>
      <c r="B5376" s="246" t="str">
        <f>IF('15. Pooled investment vehicles'!B426="","",'15. Pooled investment vehicles'!B426)</f>
        <v/>
      </c>
    </row>
    <row r="5377" spans="1:2">
      <c r="A5377" t="s">
        <v>8056</v>
      </c>
      <c r="B5377" s="246" t="str">
        <f>IF('15. Pooled investment vehicles'!C426="","",'15. Pooled investment vehicles'!C426)</f>
        <v/>
      </c>
    </row>
    <row r="5378" spans="1:2">
      <c r="A5378" t="s">
        <v>8057</v>
      </c>
      <c r="B5378" s="246" t="str">
        <f>IF('15. Pooled investment vehicles'!D426="","",'15. Pooled investment vehicles'!D426)</f>
        <v/>
      </c>
    </row>
    <row r="5379" spans="1:2">
      <c r="A5379" t="s">
        <v>8058</v>
      </c>
      <c r="B5379" s="246" t="str">
        <f>IF('15. Pooled investment vehicles'!E426="Please select","",'15. Pooled investment vehicles'!E426)</f>
        <v/>
      </c>
    </row>
    <row r="5380" spans="1:2">
      <c r="A5380" t="s">
        <v>8059</v>
      </c>
      <c r="B5380" s="246" t="str">
        <f>IF('15. Pooled investment vehicles'!F426="Please select","",'15. Pooled investment vehicles'!F426)</f>
        <v/>
      </c>
    </row>
    <row r="5381" spans="1:2">
      <c r="A5381" t="s">
        <v>8060</v>
      </c>
      <c r="B5381" s="246" t="str">
        <f>IF('15. Pooled investment vehicles'!G426="Please select country","",'15. Pooled investment vehicles'!G426)</f>
        <v/>
      </c>
    </row>
    <row r="5382" spans="1:2">
      <c r="A5382" t="s">
        <v>8061</v>
      </c>
      <c r="B5382" s="246" t="str">
        <f>IF('15. Pooled investment vehicles'!H426="","",'15. Pooled investment vehicles'!H426)</f>
        <v/>
      </c>
    </row>
    <row r="5383" spans="1:2">
      <c r="A5383" t="s">
        <v>8062</v>
      </c>
      <c r="B5383" s="246" t="str">
        <f>IF('15. Pooled investment vehicles'!I426="Please select","",'15. Pooled investment vehicles'!I426)</f>
        <v/>
      </c>
    </row>
    <row r="5384" spans="1:2">
      <c r="A5384" t="s">
        <v>8063</v>
      </c>
      <c r="B5384" s="246" t="str">
        <f>IF('15. Pooled investment vehicles'!J426="","",'15. Pooled investment vehicles'!J426)</f>
        <v/>
      </c>
    </row>
    <row r="5385" spans="1:2">
      <c r="A5385" t="s">
        <v>8064</v>
      </c>
      <c r="B5385" s="246" t="str">
        <f>IF('15. Pooled investment vehicles'!K426="","",'15. Pooled investment vehicles'!K426)</f>
        <v/>
      </c>
    </row>
    <row r="5386" spans="1:2">
      <c r="A5386" t="s">
        <v>8065</v>
      </c>
      <c r="B5386" s="246" t="str">
        <f>IF('15. Pooled investment vehicles'!A427="","",'15. Pooled investment vehicles'!A427)</f>
        <v/>
      </c>
    </row>
    <row r="5387" spans="1:2">
      <c r="A5387" t="s">
        <v>8066</v>
      </c>
      <c r="B5387" s="246" t="str">
        <f>IF('15. Pooled investment vehicles'!B427="","",'15. Pooled investment vehicles'!B427)</f>
        <v/>
      </c>
    </row>
    <row r="5388" spans="1:2">
      <c r="A5388" t="s">
        <v>8067</v>
      </c>
      <c r="B5388" s="246" t="str">
        <f>IF('15. Pooled investment vehicles'!C427="","",'15. Pooled investment vehicles'!C427)</f>
        <v/>
      </c>
    </row>
    <row r="5389" spans="1:2">
      <c r="A5389" t="s">
        <v>8068</v>
      </c>
      <c r="B5389" s="246" t="str">
        <f>IF('15. Pooled investment vehicles'!D427="","",'15. Pooled investment vehicles'!D427)</f>
        <v/>
      </c>
    </row>
    <row r="5390" spans="1:2">
      <c r="A5390" t="s">
        <v>8069</v>
      </c>
      <c r="B5390" s="246" t="str">
        <f>IF('15. Pooled investment vehicles'!E427="Please select","",'15. Pooled investment vehicles'!E427)</f>
        <v/>
      </c>
    </row>
    <row r="5391" spans="1:2">
      <c r="A5391" t="s">
        <v>8070</v>
      </c>
      <c r="B5391" s="246" t="str">
        <f>IF('15. Pooled investment vehicles'!F427="Please select","",'15. Pooled investment vehicles'!F427)</f>
        <v/>
      </c>
    </row>
    <row r="5392" spans="1:2">
      <c r="A5392" t="s">
        <v>8071</v>
      </c>
      <c r="B5392" s="246" t="str">
        <f>IF('15. Pooled investment vehicles'!G427="Please select country","",'15. Pooled investment vehicles'!G427)</f>
        <v/>
      </c>
    </row>
    <row r="5393" spans="1:2">
      <c r="A5393" t="s">
        <v>8072</v>
      </c>
      <c r="B5393" s="246" t="str">
        <f>IF('15. Pooled investment vehicles'!H427="","",'15. Pooled investment vehicles'!H427)</f>
        <v/>
      </c>
    </row>
    <row r="5394" spans="1:2">
      <c r="A5394" t="s">
        <v>8073</v>
      </c>
      <c r="B5394" s="246" t="str">
        <f>IF('15. Pooled investment vehicles'!I427="Please select","",'15. Pooled investment vehicles'!I427)</f>
        <v/>
      </c>
    </row>
    <row r="5395" spans="1:2">
      <c r="A5395" t="s">
        <v>8074</v>
      </c>
      <c r="B5395" s="246" t="str">
        <f>IF('15. Pooled investment vehicles'!J427="","",'15. Pooled investment vehicles'!J427)</f>
        <v/>
      </c>
    </row>
    <row r="5396" spans="1:2">
      <c r="A5396" t="s">
        <v>8075</v>
      </c>
      <c r="B5396" s="246" t="str">
        <f>IF('15. Pooled investment vehicles'!K427="","",'15. Pooled investment vehicles'!K427)</f>
        <v/>
      </c>
    </row>
    <row r="5397" spans="1:2">
      <c r="A5397" t="s">
        <v>8076</v>
      </c>
      <c r="B5397" s="246" t="str">
        <f>IF('15. Pooled investment vehicles'!A428="","",'15. Pooled investment vehicles'!A428)</f>
        <v/>
      </c>
    </row>
    <row r="5398" spans="1:2">
      <c r="A5398" t="s">
        <v>8077</v>
      </c>
      <c r="B5398" s="246" t="str">
        <f>IF('15. Pooled investment vehicles'!B428="","",'15. Pooled investment vehicles'!B428)</f>
        <v/>
      </c>
    </row>
    <row r="5399" spans="1:2">
      <c r="A5399" t="s">
        <v>8078</v>
      </c>
      <c r="B5399" s="246" t="str">
        <f>IF('15. Pooled investment vehicles'!C428="","",'15. Pooled investment vehicles'!C428)</f>
        <v/>
      </c>
    </row>
    <row r="5400" spans="1:2">
      <c r="A5400" t="s">
        <v>8079</v>
      </c>
      <c r="B5400" s="246" t="str">
        <f>IF('15. Pooled investment vehicles'!D428="","",'15. Pooled investment vehicles'!D428)</f>
        <v/>
      </c>
    </row>
    <row r="5401" spans="1:2">
      <c r="A5401" t="s">
        <v>8080</v>
      </c>
      <c r="B5401" s="246" t="str">
        <f>IF('15. Pooled investment vehicles'!E428="Please select","",'15. Pooled investment vehicles'!E428)</f>
        <v/>
      </c>
    </row>
    <row r="5402" spans="1:2">
      <c r="A5402" t="s">
        <v>8081</v>
      </c>
      <c r="B5402" s="246" t="str">
        <f>IF('15. Pooled investment vehicles'!F428="Please select","",'15. Pooled investment vehicles'!F428)</f>
        <v/>
      </c>
    </row>
    <row r="5403" spans="1:2">
      <c r="A5403" t="s">
        <v>8082</v>
      </c>
      <c r="B5403" s="246" t="str">
        <f>IF('15. Pooled investment vehicles'!G428="Please select country","",'15. Pooled investment vehicles'!G428)</f>
        <v/>
      </c>
    </row>
    <row r="5404" spans="1:2">
      <c r="A5404" t="s">
        <v>8083</v>
      </c>
      <c r="B5404" s="246" t="str">
        <f>IF('15. Pooled investment vehicles'!H428="","",'15. Pooled investment vehicles'!H428)</f>
        <v/>
      </c>
    </row>
    <row r="5405" spans="1:2">
      <c r="A5405" t="s">
        <v>8084</v>
      </c>
      <c r="B5405" s="246" t="str">
        <f>IF('15. Pooled investment vehicles'!I428="Please select","",'15. Pooled investment vehicles'!I428)</f>
        <v/>
      </c>
    </row>
    <row r="5406" spans="1:2">
      <c r="A5406" t="s">
        <v>8085</v>
      </c>
      <c r="B5406" s="246" t="str">
        <f>IF('15. Pooled investment vehicles'!J428="","",'15. Pooled investment vehicles'!J428)</f>
        <v/>
      </c>
    </row>
    <row r="5407" spans="1:2">
      <c r="A5407" t="s">
        <v>8086</v>
      </c>
      <c r="B5407" s="246" t="str">
        <f>IF('15. Pooled investment vehicles'!K428="","",'15. Pooled investment vehicles'!K428)</f>
        <v/>
      </c>
    </row>
    <row r="5408" spans="1:2">
      <c r="A5408" t="s">
        <v>8087</v>
      </c>
      <c r="B5408" s="246" t="str">
        <f>IF('15. Pooled investment vehicles'!A429="","",'15. Pooled investment vehicles'!A429)</f>
        <v/>
      </c>
    </row>
    <row r="5409" spans="1:2">
      <c r="A5409" t="s">
        <v>8088</v>
      </c>
      <c r="B5409" s="246" t="str">
        <f>IF('15. Pooled investment vehicles'!B429="","",'15. Pooled investment vehicles'!B429)</f>
        <v/>
      </c>
    </row>
    <row r="5410" spans="1:2">
      <c r="A5410" t="s">
        <v>8089</v>
      </c>
      <c r="B5410" s="246" t="str">
        <f>IF('15. Pooled investment vehicles'!C429="","",'15. Pooled investment vehicles'!C429)</f>
        <v/>
      </c>
    </row>
    <row r="5411" spans="1:2">
      <c r="A5411" t="s">
        <v>8090</v>
      </c>
      <c r="B5411" s="246" t="str">
        <f>IF('15. Pooled investment vehicles'!D429="","",'15. Pooled investment vehicles'!D429)</f>
        <v/>
      </c>
    </row>
    <row r="5412" spans="1:2">
      <c r="A5412" t="s">
        <v>8091</v>
      </c>
      <c r="B5412" s="246" t="str">
        <f>IF('15. Pooled investment vehicles'!E429="Please select","",'15. Pooled investment vehicles'!E429)</f>
        <v/>
      </c>
    </row>
    <row r="5413" spans="1:2">
      <c r="A5413" t="s">
        <v>8092</v>
      </c>
      <c r="B5413" s="246" t="str">
        <f>IF('15. Pooled investment vehicles'!F429="Please select","",'15. Pooled investment vehicles'!F429)</f>
        <v/>
      </c>
    </row>
    <row r="5414" spans="1:2">
      <c r="A5414" t="s">
        <v>8093</v>
      </c>
      <c r="B5414" s="246" t="str">
        <f>IF('15. Pooled investment vehicles'!G429="Please select country","",'15. Pooled investment vehicles'!G429)</f>
        <v/>
      </c>
    </row>
    <row r="5415" spans="1:2">
      <c r="A5415" t="s">
        <v>8094</v>
      </c>
      <c r="B5415" s="246" t="str">
        <f>IF('15. Pooled investment vehicles'!H429="","",'15. Pooled investment vehicles'!H429)</f>
        <v/>
      </c>
    </row>
    <row r="5416" spans="1:2">
      <c r="A5416" t="s">
        <v>8095</v>
      </c>
      <c r="B5416" s="246" t="str">
        <f>IF('15. Pooled investment vehicles'!I429="Please select","",'15. Pooled investment vehicles'!I429)</f>
        <v/>
      </c>
    </row>
    <row r="5417" spans="1:2">
      <c r="A5417" t="s">
        <v>8096</v>
      </c>
      <c r="B5417" s="246" t="str">
        <f>IF('15. Pooled investment vehicles'!J429="","",'15. Pooled investment vehicles'!J429)</f>
        <v/>
      </c>
    </row>
    <row r="5418" spans="1:2">
      <c r="A5418" t="s">
        <v>8097</v>
      </c>
      <c r="B5418" s="246" t="str">
        <f>IF('15. Pooled investment vehicles'!K429="","",'15. Pooled investment vehicles'!K429)</f>
        <v/>
      </c>
    </row>
    <row r="5419" spans="1:2">
      <c r="A5419" t="s">
        <v>8098</v>
      </c>
      <c r="B5419" s="246" t="str">
        <f>IF('15. Pooled investment vehicles'!A430="","",'15. Pooled investment vehicles'!A430)</f>
        <v/>
      </c>
    </row>
    <row r="5420" spans="1:2">
      <c r="A5420" t="s">
        <v>8099</v>
      </c>
      <c r="B5420" s="246" t="str">
        <f>IF('15. Pooled investment vehicles'!B430="","",'15. Pooled investment vehicles'!B430)</f>
        <v/>
      </c>
    </row>
    <row r="5421" spans="1:2">
      <c r="A5421" t="s">
        <v>8100</v>
      </c>
      <c r="B5421" s="246" t="str">
        <f>IF('15. Pooled investment vehicles'!C430="","",'15. Pooled investment vehicles'!C430)</f>
        <v/>
      </c>
    </row>
    <row r="5422" spans="1:2">
      <c r="A5422" t="s">
        <v>8101</v>
      </c>
      <c r="B5422" s="246" t="str">
        <f>IF('15. Pooled investment vehicles'!D430="","",'15. Pooled investment vehicles'!D430)</f>
        <v/>
      </c>
    </row>
    <row r="5423" spans="1:2">
      <c r="A5423" t="s">
        <v>8102</v>
      </c>
      <c r="B5423" s="246" t="str">
        <f>IF('15. Pooled investment vehicles'!E430="Please select","",'15. Pooled investment vehicles'!E430)</f>
        <v/>
      </c>
    </row>
    <row r="5424" spans="1:2">
      <c r="A5424" t="s">
        <v>8103</v>
      </c>
      <c r="B5424" s="246" t="str">
        <f>IF('15. Pooled investment vehicles'!F430="Please select","",'15. Pooled investment vehicles'!F430)</f>
        <v/>
      </c>
    </row>
    <row r="5425" spans="1:2">
      <c r="A5425" t="s">
        <v>8104</v>
      </c>
      <c r="B5425" s="246" t="str">
        <f>IF('15. Pooled investment vehicles'!G430="Please select country","",'15. Pooled investment vehicles'!G430)</f>
        <v/>
      </c>
    </row>
    <row r="5426" spans="1:2">
      <c r="A5426" t="s">
        <v>8105</v>
      </c>
      <c r="B5426" s="246" t="str">
        <f>IF('15. Pooled investment vehicles'!H430="","",'15. Pooled investment vehicles'!H430)</f>
        <v/>
      </c>
    </row>
    <row r="5427" spans="1:2">
      <c r="A5427" t="s">
        <v>8106</v>
      </c>
      <c r="B5427" s="246" t="str">
        <f>IF('15. Pooled investment vehicles'!I430="Please select","",'15. Pooled investment vehicles'!I430)</f>
        <v/>
      </c>
    </row>
    <row r="5428" spans="1:2">
      <c r="A5428" t="s">
        <v>8107</v>
      </c>
      <c r="B5428" s="246" t="str">
        <f>IF('15. Pooled investment vehicles'!J430="","",'15. Pooled investment vehicles'!J430)</f>
        <v/>
      </c>
    </row>
    <row r="5429" spans="1:2">
      <c r="A5429" t="s">
        <v>8108</v>
      </c>
      <c r="B5429" s="246" t="str">
        <f>IF('15. Pooled investment vehicles'!K430="","",'15. Pooled investment vehicles'!K430)</f>
        <v/>
      </c>
    </row>
    <row r="5430" spans="1:2">
      <c r="A5430" t="s">
        <v>8109</v>
      </c>
      <c r="B5430" s="246" t="str">
        <f>IF('15. Pooled investment vehicles'!A431="","",'15. Pooled investment vehicles'!A431)</f>
        <v/>
      </c>
    </row>
    <row r="5431" spans="1:2">
      <c r="A5431" t="s">
        <v>8110</v>
      </c>
      <c r="B5431" s="246" t="str">
        <f>IF('15. Pooled investment vehicles'!B431="","",'15. Pooled investment vehicles'!B431)</f>
        <v/>
      </c>
    </row>
    <row r="5432" spans="1:2">
      <c r="A5432" t="s">
        <v>8111</v>
      </c>
      <c r="B5432" s="246" t="str">
        <f>IF('15. Pooled investment vehicles'!C431="","",'15. Pooled investment vehicles'!C431)</f>
        <v/>
      </c>
    </row>
    <row r="5433" spans="1:2">
      <c r="A5433" t="s">
        <v>8112</v>
      </c>
      <c r="B5433" s="246" t="str">
        <f>IF('15. Pooled investment vehicles'!D431="","",'15. Pooled investment vehicles'!D431)</f>
        <v/>
      </c>
    </row>
    <row r="5434" spans="1:2">
      <c r="A5434" t="s">
        <v>8113</v>
      </c>
      <c r="B5434" s="246" t="str">
        <f>IF('15. Pooled investment vehicles'!E431="Please select","",'15. Pooled investment vehicles'!E431)</f>
        <v/>
      </c>
    </row>
    <row r="5435" spans="1:2">
      <c r="A5435" t="s">
        <v>8114</v>
      </c>
      <c r="B5435" s="246" t="str">
        <f>IF('15. Pooled investment vehicles'!F431="Please select","",'15. Pooled investment vehicles'!F431)</f>
        <v/>
      </c>
    </row>
    <row r="5436" spans="1:2">
      <c r="A5436" t="s">
        <v>8115</v>
      </c>
      <c r="B5436" s="246" t="str">
        <f>IF('15. Pooled investment vehicles'!G431="Please select country","",'15. Pooled investment vehicles'!G431)</f>
        <v/>
      </c>
    </row>
    <row r="5437" spans="1:2">
      <c r="A5437" t="s">
        <v>8116</v>
      </c>
      <c r="B5437" s="246" t="str">
        <f>IF('15. Pooled investment vehicles'!H431="","",'15. Pooled investment vehicles'!H431)</f>
        <v/>
      </c>
    </row>
    <row r="5438" spans="1:2">
      <c r="A5438" t="s">
        <v>8117</v>
      </c>
      <c r="B5438" s="246" t="str">
        <f>IF('15. Pooled investment vehicles'!I431="Please select","",'15. Pooled investment vehicles'!I431)</f>
        <v/>
      </c>
    </row>
    <row r="5439" spans="1:2">
      <c r="A5439" t="s">
        <v>8118</v>
      </c>
      <c r="B5439" s="246" t="str">
        <f>IF('15. Pooled investment vehicles'!J431="","",'15. Pooled investment vehicles'!J431)</f>
        <v/>
      </c>
    </row>
    <row r="5440" spans="1:2">
      <c r="A5440" t="s">
        <v>8119</v>
      </c>
      <c r="B5440" s="246" t="str">
        <f>IF('15. Pooled investment vehicles'!K431="","",'15. Pooled investment vehicles'!K431)</f>
        <v/>
      </c>
    </row>
    <row r="5441" spans="1:2">
      <c r="A5441" t="s">
        <v>8120</v>
      </c>
      <c r="B5441" s="246" t="str">
        <f>IF('15. Pooled investment vehicles'!A432="","",'15. Pooled investment vehicles'!A432)</f>
        <v/>
      </c>
    </row>
    <row r="5442" spans="1:2">
      <c r="A5442" t="s">
        <v>8121</v>
      </c>
      <c r="B5442" s="246" t="str">
        <f>IF('15. Pooled investment vehicles'!B432="","",'15. Pooled investment vehicles'!B432)</f>
        <v/>
      </c>
    </row>
    <row r="5443" spans="1:2">
      <c r="A5443" t="s">
        <v>8122</v>
      </c>
      <c r="B5443" s="246" t="str">
        <f>IF('15. Pooled investment vehicles'!C432="","",'15. Pooled investment vehicles'!C432)</f>
        <v/>
      </c>
    </row>
    <row r="5444" spans="1:2">
      <c r="A5444" t="s">
        <v>8123</v>
      </c>
      <c r="B5444" s="246" t="str">
        <f>IF('15. Pooled investment vehicles'!D432="","",'15. Pooled investment vehicles'!D432)</f>
        <v/>
      </c>
    </row>
    <row r="5445" spans="1:2">
      <c r="A5445" t="s">
        <v>8124</v>
      </c>
      <c r="B5445" s="246" t="str">
        <f>IF('15. Pooled investment vehicles'!E432="Please select","",'15. Pooled investment vehicles'!E432)</f>
        <v/>
      </c>
    </row>
    <row r="5446" spans="1:2">
      <c r="A5446" t="s">
        <v>8125</v>
      </c>
      <c r="B5446" s="246" t="str">
        <f>IF('15. Pooled investment vehicles'!F432="Please select","",'15. Pooled investment vehicles'!F432)</f>
        <v/>
      </c>
    </row>
    <row r="5447" spans="1:2">
      <c r="A5447" t="s">
        <v>8126</v>
      </c>
      <c r="B5447" s="246" t="str">
        <f>IF('15. Pooled investment vehicles'!G432="Please select country","",'15. Pooled investment vehicles'!G432)</f>
        <v/>
      </c>
    </row>
    <row r="5448" spans="1:2">
      <c r="A5448" t="s">
        <v>8127</v>
      </c>
      <c r="B5448" s="246" t="str">
        <f>IF('15. Pooled investment vehicles'!H432="","",'15. Pooled investment vehicles'!H432)</f>
        <v/>
      </c>
    </row>
    <row r="5449" spans="1:2">
      <c r="A5449" t="s">
        <v>8128</v>
      </c>
      <c r="B5449" s="246" t="str">
        <f>IF('15. Pooled investment vehicles'!I432="Please select","",'15. Pooled investment vehicles'!I432)</f>
        <v/>
      </c>
    </row>
    <row r="5450" spans="1:2">
      <c r="A5450" t="s">
        <v>8129</v>
      </c>
      <c r="B5450" s="246" t="str">
        <f>IF('15. Pooled investment vehicles'!J432="","",'15. Pooled investment vehicles'!J432)</f>
        <v/>
      </c>
    </row>
    <row r="5451" spans="1:2">
      <c r="A5451" t="s">
        <v>8130</v>
      </c>
      <c r="B5451" s="246" t="str">
        <f>IF('15. Pooled investment vehicles'!K432="","",'15. Pooled investment vehicles'!K432)</f>
        <v/>
      </c>
    </row>
    <row r="5452" spans="1:2">
      <c r="A5452" t="s">
        <v>8131</v>
      </c>
      <c r="B5452" s="246" t="str">
        <f>IF('15. Pooled investment vehicles'!A433="","",'15. Pooled investment vehicles'!A433)</f>
        <v/>
      </c>
    </row>
    <row r="5453" spans="1:2">
      <c r="A5453" t="s">
        <v>8132</v>
      </c>
      <c r="B5453" s="246" t="str">
        <f>IF('15. Pooled investment vehicles'!B433="","",'15. Pooled investment vehicles'!B433)</f>
        <v/>
      </c>
    </row>
    <row r="5454" spans="1:2">
      <c r="A5454" t="s">
        <v>8133</v>
      </c>
      <c r="B5454" s="246" t="str">
        <f>IF('15. Pooled investment vehicles'!C433="","",'15. Pooled investment vehicles'!C433)</f>
        <v/>
      </c>
    </row>
    <row r="5455" spans="1:2">
      <c r="A5455" t="s">
        <v>8134</v>
      </c>
      <c r="B5455" s="246" t="str">
        <f>IF('15. Pooled investment vehicles'!D433="","",'15. Pooled investment vehicles'!D433)</f>
        <v/>
      </c>
    </row>
    <row r="5456" spans="1:2">
      <c r="A5456" t="s">
        <v>8135</v>
      </c>
      <c r="B5456" s="246" t="str">
        <f>IF('15. Pooled investment vehicles'!E433="Please select","",'15. Pooled investment vehicles'!E433)</f>
        <v/>
      </c>
    </row>
    <row r="5457" spans="1:2">
      <c r="A5457" t="s">
        <v>8136</v>
      </c>
      <c r="B5457" s="246" t="str">
        <f>IF('15. Pooled investment vehicles'!F433="Please select","",'15. Pooled investment vehicles'!F433)</f>
        <v/>
      </c>
    </row>
    <row r="5458" spans="1:2">
      <c r="A5458" t="s">
        <v>8137</v>
      </c>
      <c r="B5458" s="246" t="str">
        <f>IF('15. Pooled investment vehicles'!G433="Please select country","",'15. Pooled investment vehicles'!G433)</f>
        <v/>
      </c>
    </row>
    <row r="5459" spans="1:2">
      <c r="A5459" t="s">
        <v>8138</v>
      </c>
      <c r="B5459" s="246" t="str">
        <f>IF('15. Pooled investment vehicles'!H433="","",'15. Pooled investment vehicles'!H433)</f>
        <v/>
      </c>
    </row>
    <row r="5460" spans="1:2">
      <c r="A5460" t="s">
        <v>8139</v>
      </c>
      <c r="B5460" s="246" t="str">
        <f>IF('15. Pooled investment vehicles'!I433="Please select","",'15. Pooled investment vehicles'!I433)</f>
        <v/>
      </c>
    </row>
    <row r="5461" spans="1:2">
      <c r="A5461" t="s">
        <v>8140</v>
      </c>
      <c r="B5461" s="246" t="str">
        <f>IF('15. Pooled investment vehicles'!J433="","",'15. Pooled investment vehicles'!J433)</f>
        <v/>
      </c>
    </row>
    <row r="5462" spans="1:2">
      <c r="A5462" t="s">
        <v>8141</v>
      </c>
      <c r="B5462" s="246" t="str">
        <f>IF('15. Pooled investment vehicles'!K433="","",'15. Pooled investment vehicles'!K433)</f>
        <v/>
      </c>
    </row>
    <row r="5463" spans="1:2">
      <c r="A5463" t="s">
        <v>8142</v>
      </c>
      <c r="B5463" s="246" t="str">
        <f>IF('15. Pooled investment vehicles'!A434="","",'15. Pooled investment vehicles'!A434)</f>
        <v/>
      </c>
    </row>
    <row r="5464" spans="1:2">
      <c r="A5464" t="s">
        <v>8143</v>
      </c>
      <c r="B5464" s="246" t="str">
        <f>IF('15. Pooled investment vehicles'!B434="","",'15. Pooled investment vehicles'!B434)</f>
        <v/>
      </c>
    </row>
    <row r="5465" spans="1:2">
      <c r="A5465" t="s">
        <v>8144</v>
      </c>
      <c r="B5465" s="246" t="str">
        <f>IF('15. Pooled investment vehicles'!C434="","",'15. Pooled investment vehicles'!C434)</f>
        <v/>
      </c>
    </row>
    <row r="5466" spans="1:2">
      <c r="A5466" t="s">
        <v>8145</v>
      </c>
      <c r="B5466" s="246" t="str">
        <f>IF('15. Pooled investment vehicles'!D434="","",'15. Pooled investment vehicles'!D434)</f>
        <v/>
      </c>
    </row>
    <row r="5467" spans="1:2">
      <c r="A5467" t="s">
        <v>8146</v>
      </c>
      <c r="B5467" s="246" t="str">
        <f>IF('15. Pooled investment vehicles'!E434="Please select","",'15. Pooled investment vehicles'!E434)</f>
        <v/>
      </c>
    </row>
    <row r="5468" spans="1:2">
      <c r="A5468" t="s">
        <v>8147</v>
      </c>
      <c r="B5468" s="246" t="str">
        <f>IF('15. Pooled investment vehicles'!F434="Please select","",'15. Pooled investment vehicles'!F434)</f>
        <v/>
      </c>
    </row>
    <row r="5469" spans="1:2">
      <c r="A5469" t="s">
        <v>8148</v>
      </c>
      <c r="B5469" s="246" t="str">
        <f>IF('15. Pooled investment vehicles'!G434="Please select country","",'15. Pooled investment vehicles'!G434)</f>
        <v/>
      </c>
    </row>
    <row r="5470" spans="1:2">
      <c r="A5470" t="s">
        <v>8149</v>
      </c>
      <c r="B5470" s="246" t="str">
        <f>IF('15. Pooled investment vehicles'!H434="","",'15. Pooled investment vehicles'!H434)</f>
        <v/>
      </c>
    </row>
    <row r="5471" spans="1:2">
      <c r="A5471" t="s">
        <v>8150</v>
      </c>
      <c r="B5471" s="246" t="str">
        <f>IF('15. Pooled investment vehicles'!I434="Please select","",'15. Pooled investment vehicles'!I434)</f>
        <v/>
      </c>
    </row>
    <row r="5472" spans="1:2">
      <c r="A5472" t="s">
        <v>8151</v>
      </c>
      <c r="B5472" s="246" t="str">
        <f>IF('15. Pooled investment vehicles'!J434="","",'15. Pooled investment vehicles'!J434)</f>
        <v/>
      </c>
    </row>
    <row r="5473" spans="1:2">
      <c r="A5473" t="s">
        <v>8152</v>
      </c>
      <c r="B5473" s="246" t="str">
        <f>IF('15. Pooled investment vehicles'!K434="","",'15. Pooled investment vehicles'!K434)</f>
        <v/>
      </c>
    </row>
    <row r="5474" spans="1:2">
      <c r="A5474" t="s">
        <v>8153</v>
      </c>
      <c r="B5474" s="246" t="str">
        <f>IF('15. Pooled investment vehicles'!A435="","",'15. Pooled investment vehicles'!A435)</f>
        <v/>
      </c>
    </row>
    <row r="5475" spans="1:2">
      <c r="A5475" t="s">
        <v>8154</v>
      </c>
      <c r="B5475" s="246" t="str">
        <f>IF('15. Pooled investment vehicles'!B435="","",'15. Pooled investment vehicles'!B435)</f>
        <v/>
      </c>
    </row>
    <row r="5476" spans="1:2">
      <c r="A5476" t="s">
        <v>8155</v>
      </c>
      <c r="B5476" s="246" t="str">
        <f>IF('15. Pooled investment vehicles'!C435="","",'15. Pooled investment vehicles'!C435)</f>
        <v/>
      </c>
    </row>
    <row r="5477" spans="1:2">
      <c r="A5477" t="s">
        <v>8156</v>
      </c>
      <c r="B5477" s="246" t="str">
        <f>IF('15. Pooled investment vehicles'!D435="","",'15. Pooled investment vehicles'!D435)</f>
        <v/>
      </c>
    </row>
    <row r="5478" spans="1:2">
      <c r="A5478" t="s">
        <v>8157</v>
      </c>
      <c r="B5478" s="246" t="str">
        <f>IF('15. Pooled investment vehicles'!E435="Please select","",'15. Pooled investment vehicles'!E435)</f>
        <v/>
      </c>
    </row>
    <row r="5479" spans="1:2">
      <c r="A5479" t="s">
        <v>8158</v>
      </c>
      <c r="B5479" s="246" t="str">
        <f>IF('15. Pooled investment vehicles'!F435="Please select","",'15. Pooled investment vehicles'!F435)</f>
        <v/>
      </c>
    </row>
    <row r="5480" spans="1:2">
      <c r="A5480" t="s">
        <v>8159</v>
      </c>
      <c r="B5480" s="246" t="str">
        <f>IF('15. Pooled investment vehicles'!G435="Please select country","",'15. Pooled investment vehicles'!G435)</f>
        <v/>
      </c>
    </row>
    <row r="5481" spans="1:2">
      <c r="A5481" t="s">
        <v>8160</v>
      </c>
      <c r="B5481" s="246" t="str">
        <f>IF('15. Pooled investment vehicles'!H435="","",'15. Pooled investment vehicles'!H435)</f>
        <v/>
      </c>
    </row>
    <row r="5482" spans="1:2">
      <c r="A5482" t="s">
        <v>8161</v>
      </c>
      <c r="B5482" s="246" t="str">
        <f>IF('15. Pooled investment vehicles'!I435="Please select","",'15. Pooled investment vehicles'!I435)</f>
        <v/>
      </c>
    </row>
    <row r="5483" spans="1:2">
      <c r="A5483" t="s">
        <v>8162</v>
      </c>
      <c r="B5483" s="246" t="str">
        <f>IF('15. Pooled investment vehicles'!J435="","",'15. Pooled investment vehicles'!J435)</f>
        <v/>
      </c>
    </row>
    <row r="5484" spans="1:2">
      <c r="A5484" t="s">
        <v>8163</v>
      </c>
      <c r="B5484" s="246" t="str">
        <f>IF('15. Pooled investment vehicles'!K435="","",'15. Pooled investment vehicles'!K435)</f>
        <v/>
      </c>
    </row>
    <row r="5485" spans="1:2">
      <c r="A5485" t="s">
        <v>8164</v>
      </c>
      <c r="B5485" s="246" t="str">
        <f>IF('15. Pooled investment vehicles'!A436="","",'15. Pooled investment vehicles'!A436)</f>
        <v/>
      </c>
    </row>
    <row r="5486" spans="1:2">
      <c r="A5486" t="s">
        <v>8165</v>
      </c>
      <c r="B5486" s="246" t="str">
        <f>IF('15. Pooled investment vehicles'!B436="","",'15. Pooled investment vehicles'!B436)</f>
        <v/>
      </c>
    </row>
    <row r="5487" spans="1:2">
      <c r="A5487" t="s">
        <v>8166</v>
      </c>
      <c r="B5487" s="246" t="str">
        <f>IF('15. Pooled investment vehicles'!C436="","",'15. Pooled investment vehicles'!C436)</f>
        <v/>
      </c>
    </row>
    <row r="5488" spans="1:2">
      <c r="A5488" t="s">
        <v>8167</v>
      </c>
      <c r="B5488" s="246" t="str">
        <f>IF('15. Pooled investment vehicles'!D436="","",'15. Pooled investment vehicles'!D436)</f>
        <v/>
      </c>
    </row>
    <row r="5489" spans="1:2">
      <c r="A5489" t="s">
        <v>8168</v>
      </c>
      <c r="B5489" s="246" t="str">
        <f>IF('15. Pooled investment vehicles'!E436="Please select","",'15. Pooled investment vehicles'!E436)</f>
        <v/>
      </c>
    </row>
    <row r="5490" spans="1:2">
      <c r="A5490" t="s">
        <v>8169</v>
      </c>
      <c r="B5490" s="246" t="str">
        <f>IF('15. Pooled investment vehicles'!F436="Please select","",'15. Pooled investment vehicles'!F436)</f>
        <v/>
      </c>
    </row>
    <row r="5491" spans="1:2">
      <c r="A5491" t="s">
        <v>8170</v>
      </c>
      <c r="B5491" s="246" t="str">
        <f>IF('15. Pooled investment vehicles'!G436="Please select country","",'15. Pooled investment vehicles'!G436)</f>
        <v/>
      </c>
    </row>
    <row r="5492" spans="1:2">
      <c r="A5492" t="s">
        <v>8171</v>
      </c>
      <c r="B5492" s="246" t="str">
        <f>IF('15. Pooled investment vehicles'!H436="","",'15. Pooled investment vehicles'!H436)</f>
        <v/>
      </c>
    </row>
    <row r="5493" spans="1:2">
      <c r="A5493" t="s">
        <v>8172</v>
      </c>
      <c r="B5493" s="246" t="str">
        <f>IF('15. Pooled investment vehicles'!I436="Please select","",'15. Pooled investment vehicles'!I436)</f>
        <v/>
      </c>
    </row>
    <row r="5494" spans="1:2">
      <c r="A5494" t="s">
        <v>8173</v>
      </c>
      <c r="B5494" s="246" t="str">
        <f>IF('15. Pooled investment vehicles'!J436="","",'15. Pooled investment vehicles'!J436)</f>
        <v/>
      </c>
    </row>
    <row r="5495" spans="1:2">
      <c r="A5495" t="s">
        <v>8174</v>
      </c>
      <c r="B5495" s="246" t="str">
        <f>IF('15. Pooled investment vehicles'!K436="","",'15. Pooled investment vehicles'!K436)</f>
        <v/>
      </c>
    </row>
    <row r="5496" spans="1:2">
      <c r="A5496" t="s">
        <v>8175</v>
      </c>
      <c r="B5496" s="246" t="str">
        <f>IF('15. Pooled investment vehicles'!A437="","",'15. Pooled investment vehicles'!A437)</f>
        <v/>
      </c>
    </row>
    <row r="5497" spans="1:2">
      <c r="A5497" t="s">
        <v>8176</v>
      </c>
      <c r="B5497" s="246" t="str">
        <f>IF('15. Pooled investment vehicles'!B437="","",'15. Pooled investment vehicles'!B437)</f>
        <v/>
      </c>
    </row>
    <row r="5498" spans="1:2">
      <c r="A5498" t="s">
        <v>8177</v>
      </c>
      <c r="B5498" s="246" t="str">
        <f>IF('15. Pooled investment vehicles'!C437="","",'15. Pooled investment vehicles'!C437)</f>
        <v/>
      </c>
    </row>
    <row r="5499" spans="1:2">
      <c r="A5499" t="s">
        <v>8178</v>
      </c>
      <c r="B5499" s="246" t="str">
        <f>IF('15. Pooled investment vehicles'!D437="","",'15. Pooled investment vehicles'!D437)</f>
        <v/>
      </c>
    </row>
    <row r="5500" spans="1:2">
      <c r="A5500" t="s">
        <v>8179</v>
      </c>
      <c r="B5500" s="246" t="str">
        <f>IF('15. Pooled investment vehicles'!E437="Please select","",'15. Pooled investment vehicles'!E437)</f>
        <v/>
      </c>
    </row>
    <row r="5501" spans="1:2">
      <c r="A5501" t="s">
        <v>8180</v>
      </c>
      <c r="B5501" s="246" t="str">
        <f>IF('15. Pooled investment vehicles'!F437="Please select","",'15. Pooled investment vehicles'!F437)</f>
        <v/>
      </c>
    </row>
    <row r="5502" spans="1:2">
      <c r="A5502" t="s">
        <v>8181</v>
      </c>
      <c r="B5502" s="246" t="str">
        <f>IF('15. Pooled investment vehicles'!G437="Please select country","",'15. Pooled investment vehicles'!G437)</f>
        <v/>
      </c>
    </row>
    <row r="5503" spans="1:2">
      <c r="A5503" t="s">
        <v>8182</v>
      </c>
      <c r="B5503" s="246" t="str">
        <f>IF('15. Pooled investment vehicles'!H437="","",'15. Pooled investment vehicles'!H437)</f>
        <v/>
      </c>
    </row>
    <row r="5504" spans="1:2">
      <c r="A5504" t="s">
        <v>8183</v>
      </c>
      <c r="B5504" s="246" t="str">
        <f>IF('15. Pooled investment vehicles'!I437="Please select","",'15. Pooled investment vehicles'!I437)</f>
        <v/>
      </c>
    </row>
    <row r="5505" spans="1:2">
      <c r="A5505" t="s">
        <v>8184</v>
      </c>
      <c r="B5505" s="246" t="str">
        <f>IF('15. Pooled investment vehicles'!J437="","",'15. Pooled investment vehicles'!J437)</f>
        <v/>
      </c>
    </row>
    <row r="5506" spans="1:2">
      <c r="A5506" t="s">
        <v>8185</v>
      </c>
      <c r="B5506" s="246" t="str">
        <f>IF('15. Pooled investment vehicles'!K437="","",'15. Pooled investment vehicles'!K437)</f>
        <v/>
      </c>
    </row>
    <row r="5507" spans="1:2">
      <c r="A5507" t="s">
        <v>8186</v>
      </c>
      <c r="B5507" s="246" t="str">
        <f>IF('15. Pooled investment vehicles'!A438="","",'15. Pooled investment vehicles'!A438)</f>
        <v/>
      </c>
    </row>
    <row r="5508" spans="1:2">
      <c r="A5508" t="s">
        <v>8187</v>
      </c>
      <c r="B5508" s="246" t="str">
        <f>IF('15. Pooled investment vehicles'!B438="","",'15. Pooled investment vehicles'!B438)</f>
        <v/>
      </c>
    </row>
    <row r="5509" spans="1:2">
      <c r="A5509" t="s">
        <v>8188</v>
      </c>
      <c r="B5509" s="246" t="str">
        <f>IF('15. Pooled investment vehicles'!C438="","",'15. Pooled investment vehicles'!C438)</f>
        <v/>
      </c>
    </row>
    <row r="5510" spans="1:2">
      <c r="A5510" t="s">
        <v>8189</v>
      </c>
      <c r="B5510" s="246" t="str">
        <f>IF('15. Pooled investment vehicles'!D438="","",'15. Pooled investment vehicles'!D438)</f>
        <v/>
      </c>
    </row>
    <row r="5511" spans="1:2">
      <c r="A5511" t="s">
        <v>8190</v>
      </c>
      <c r="B5511" s="246" t="str">
        <f>IF('15. Pooled investment vehicles'!E438="Please select","",'15. Pooled investment vehicles'!E438)</f>
        <v/>
      </c>
    </row>
    <row r="5512" spans="1:2">
      <c r="A5512" t="s">
        <v>8191</v>
      </c>
      <c r="B5512" s="246" t="str">
        <f>IF('15. Pooled investment vehicles'!F438="Please select","",'15. Pooled investment vehicles'!F438)</f>
        <v/>
      </c>
    </row>
    <row r="5513" spans="1:2">
      <c r="A5513" t="s">
        <v>8192</v>
      </c>
      <c r="B5513" s="246" t="str">
        <f>IF('15. Pooled investment vehicles'!G438="Please select country","",'15. Pooled investment vehicles'!G438)</f>
        <v/>
      </c>
    </row>
    <row r="5514" spans="1:2">
      <c r="A5514" t="s">
        <v>8193</v>
      </c>
      <c r="B5514" s="246" t="str">
        <f>IF('15. Pooled investment vehicles'!H438="","",'15. Pooled investment vehicles'!H438)</f>
        <v/>
      </c>
    </row>
    <row r="5515" spans="1:2">
      <c r="A5515" t="s">
        <v>8194</v>
      </c>
      <c r="B5515" s="246" t="str">
        <f>IF('15. Pooled investment vehicles'!I438="Please select","",'15. Pooled investment vehicles'!I438)</f>
        <v/>
      </c>
    </row>
    <row r="5516" spans="1:2">
      <c r="A5516" t="s">
        <v>8195</v>
      </c>
      <c r="B5516" s="246" t="str">
        <f>IF('15. Pooled investment vehicles'!J438="","",'15. Pooled investment vehicles'!J438)</f>
        <v/>
      </c>
    </row>
    <row r="5517" spans="1:2">
      <c r="A5517" t="s">
        <v>8196</v>
      </c>
      <c r="B5517" s="246" t="str">
        <f>IF('15. Pooled investment vehicles'!K438="","",'15. Pooled investment vehicles'!K438)</f>
        <v/>
      </c>
    </row>
    <row r="5518" spans="1:2">
      <c r="A5518" t="s">
        <v>8197</v>
      </c>
      <c r="B5518" s="246" t="str">
        <f>IF('15. Pooled investment vehicles'!A439="","",'15. Pooled investment vehicles'!A439)</f>
        <v/>
      </c>
    </row>
    <row r="5519" spans="1:2">
      <c r="A5519" t="s">
        <v>8198</v>
      </c>
      <c r="B5519" s="246" t="str">
        <f>IF('15. Pooled investment vehicles'!B439="","",'15. Pooled investment vehicles'!B439)</f>
        <v/>
      </c>
    </row>
    <row r="5520" spans="1:2">
      <c r="A5520" t="s">
        <v>8199</v>
      </c>
      <c r="B5520" s="246" t="str">
        <f>IF('15. Pooled investment vehicles'!C439="","",'15. Pooled investment vehicles'!C439)</f>
        <v/>
      </c>
    </row>
    <row r="5521" spans="1:2">
      <c r="A5521" t="s">
        <v>8200</v>
      </c>
      <c r="B5521" s="246" t="str">
        <f>IF('15. Pooled investment vehicles'!D439="","",'15. Pooled investment vehicles'!D439)</f>
        <v/>
      </c>
    </row>
    <row r="5522" spans="1:2">
      <c r="A5522" t="s">
        <v>8201</v>
      </c>
      <c r="B5522" s="246" t="str">
        <f>IF('15. Pooled investment vehicles'!E439="Please select","",'15. Pooled investment vehicles'!E439)</f>
        <v/>
      </c>
    </row>
    <row r="5523" spans="1:2">
      <c r="A5523" t="s">
        <v>8202</v>
      </c>
      <c r="B5523" s="246" t="str">
        <f>IF('15. Pooled investment vehicles'!F439="Please select","",'15. Pooled investment vehicles'!F439)</f>
        <v/>
      </c>
    </row>
    <row r="5524" spans="1:2">
      <c r="A5524" t="s">
        <v>8203</v>
      </c>
      <c r="B5524" s="246" t="str">
        <f>IF('15. Pooled investment vehicles'!G439="Please select country","",'15. Pooled investment vehicles'!G439)</f>
        <v/>
      </c>
    </row>
    <row r="5525" spans="1:2">
      <c r="A5525" t="s">
        <v>8204</v>
      </c>
      <c r="B5525" s="246" t="str">
        <f>IF('15. Pooled investment vehicles'!H439="","",'15. Pooled investment vehicles'!H439)</f>
        <v/>
      </c>
    </row>
    <row r="5526" spans="1:2">
      <c r="A5526" t="s">
        <v>8205</v>
      </c>
      <c r="B5526" s="246" t="str">
        <f>IF('15. Pooled investment vehicles'!I439="Please select","",'15. Pooled investment vehicles'!I439)</f>
        <v/>
      </c>
    </row>
    <row r="5527" spans="1:2">
      <c r="A5527" t="s">
        <v>8206</v>
      </c>
      <c r="B5527" s="246" t="str">
        <f>IF('15. Pooled investment vehicles'!J439="","",'15. Pooled investment vehicles'!J439)</f>
        <v/>
      </c>
    </row>
    <row r="5528" spans="1:2">
      <c r="A5528" t="s">
        <v>8207</v>
      </c>
      <c r="B5528" s="246" t="str">
        <f>IF('15. Pooled investment vehicles'!K439="","",'15. Pooled investment vehicles'!K439)</f>
        <v/>
      </c>
    </row>
    <row r="5529" spans="1:2">
      <c r="A5529" t="s">
        <v>8208</v>
      </c>
      <c r="B5529" s="246" t="str">
        <f>IF('15. Pooled investment vehicles'!A440="","",'15. Pooled investment vehicles'!A440)</f>
        <v/>
      </c>
    </row>
    <row r="5530" spans="1:2">
      <c r="A5530" t="s">
        <v>8209</v>
      </c>
      <c r="B5530" s="246" t="str">
        <f>IF('15. Pooled investment vehicles'!B440="","",'15. Pooled investment vehicles'!B440)</f>
        <v/>
      </c>
    </row>
    <row r="5531" spans="1:2">
      <c r="A5531" t="s">
        <v>8210</v>
      </c>
      <c r="B5531" s="246" t="str">
        <f>IF('15. Pooled investment vehicles'!C440="","",'15. Pooled investment vehicles'!C440)</f>
        <v/>
      </c>
    </row>
    <row r="5532" spans="1:2">
      <c r="A5532" t="s">
        <v>8211</v>
      </c>
      <c r="B5532" s="246" t="str">
        <f>IF('15. Pooled investment vehicles'!D440="","",'15. Pooled investment vehicles'!D440)</f>
        <v/>
      </c>
    </row>
    <row r="5533" spans="1:2">
      <c r="A5533" t="s">
        <v>8212</v>
      </c>
      <c r="B5533" s="246" t="str">
        <f>IF('15. Pooled investment vehicles'!E440="Please select","",'15. Pooled investment vehicles'!E440)</f>
        <v/>
      </c>
    </row>
    <row r="5534" spans="1:2">
      <c r="A5534" t="s">
        <v>8213</v>
      </c>
      <c r="B5534" s="246" t="str">
        <f>IF('15. Pooled investment vehicles'!F440="Please select","",'15. Pooled investment vehicles'!F440)</f>
        <v/>
      </c>
    </row>
    <row r="5535" spans="1:2">
      <c r="A5535" t="s">
        <v>8214</v>
      </c>
      <c r="B5535" s="246" t="str">
        <f>IF('15. Pooled investment vehicles'!G440="Please select country","",'15. Pooled investment vehicles'!G440)</f>
        <v/>
      </c>
    </row>
    <row r="5536" spans="1:2">
      <c r="A5536" t="s">
        <v>8215</v>
      </c>
      <c r="B5536" s="246" t="str">
        <f>IF('15. Pooled investment vehicles'!H440="","",'15. Pooled investment vehicles'!H440)</f>
        <v/>
      </c>
    </row>
    <row r="5537" spans="1:2">
      <c r="A5537" t="s">
        <v>8216</v>
      </c>
      <c r="B5537" s="246" t="str">
        <f>IF('15. Pooled investment vehicles'!I440="Please select","",'15. Pooled investment vehicles'!I440)</f>
        <v/>
      </c>
    </row>
    <row r="5538" spans="1:2">
      <c r="A5538" t="s">
        <v>8217</v>
      </c>
      <c r="B5538" s="246" t="str">
        <f>IF('15. Pooled investment vehicles'!J440="","",'15. Pooled investment vehicles'!J440)</f>
        <v/>
      </c>
    </row>
    <row r="5539" spans="1:2">
      <c r="A5539" t="s">
        <v>8218</v>
      </c>
      <c r="B5539" s="246" t="str">
        <f>IF('15. Pooled investment vehicles'!K440="","",'15. Pooled investment vehicles'!K440)</f>
        <v/>
      </c>
    </row>
    <row r="5540" spans="1:2">
      <c r="A5540" t="s">
        <v>8219</v>
      </c>
      <c r="B5540" s="246" t="str">
        <f>IF('15. Pooled investment vehicles'!A441="","",'15. Pooled investment vehicles'!A441)</f>
        <v/>
      </c>
    </row>
    <row r="5541" spans="1:2">
      <c r="A5541" t="s">
        <v>8220</v>
      </c>
      <c r="B5541" s="246" t="str">
        <f>IF('15. Pooled investment vehicles'!B441="","",'15. Pooled investment vehicles'!B441)</f>
        <v/>
      </c>
    </row>
    <row r="5542" spans="1:2">
      <c r="A5542" t="s">
        <v>8221</v>
      </c>
      <c r="B5542" s="246" t="str">
        <f>IF('15. Pooled investment vehicles'!C441="","",'15. Pooled investment vehicles'!C441)</f>
        <v/>
      </c>
    </row>
    <row r="5543" spans="1:2">
      <c r="A5543" t="s">
        <v>8222</v>
      </c>
      <c r="B5543" s="246" t="str">
        <f>IF('15. Pooled investment vehicles'!D441="","",'15. Pooled investment vehicles'!D441)</f>
        <v/>
      </c>
    </row>
    <row r="5544" spans="1:2">
      <c r="A5544" t="s">
        <v>8223</v>
      </c>
      <c r="B5544" s="246" t="str">
        <f>IF('15. Pooled investment vehicles'!E441="Please select","",'15. Pooled investment vehicles'!E441)</f>
        <v/>
      </c>
    </row>
    <row r="5545" spans="1:2">
      <c r="A5545" t="s">
        <v>8224</v>
      </c>
      <c r="B5545" s="246" t="str">
        <f>IF('15. Pooled investment vehicles'!F441="Please select","",'15. Pooled investment vehicles'!F441)</f>
        <v/>
      </c>
    </row>
    <row r="5546" spans="1:2">
      <c r="A5546" t="s">
        <v>8225</v>
      </c>
      <c r="B5546" s="246" t="str">
        <f>IF('15. Pooled investment vehicles'!G441="Please select country","",'15. Pooled investment vehicles'!G441)</f>
        <v/>
      </c>
    </row>
    <row r="5547" spans="1:2">
      <c r="A5547" t="s">
        <v>8226</v>
      </c>
      <c r="B5547" s="246" t="str">
        <f>IF('15. Pooled investment vehicles'!H441="","",'15. Pooled investment vehicles'!H441)</f>
        <v/>
      </c>
    </row>
    <row r="5548" spans="1:2">
      <c r="A5548" t="s">
        <v>8227</v>
      </c>
      <c r="B5548" s="246" t="str">
        <f>IF('15. Pooled investment vehicles'!I441="Please select","",'15. Pooled investment vehicles'!I441)</f>
        <v/>
      </c>
    </row>
    <row r="5549" spans="1:2">
      <c r="A5549" t="s">
        <v>8228</v>
      </c>
      <c r="B5549" s="246" t="str">
        <f>IF('15. Pooled investment vehicles'!J441="","",'15. Pooled investment vehicles'!J441)</f>
        <v/>
      </c>
    </row>
    <row r="5550" spans="1:2">
      <c r="A5550" t="s">
        <v>8229</v>
      </c>
      <c r="B5550" s="246" t="str">
        <f>IF('15. Pooled investment vehicles'!K441="","",'15. Pooled investment vehicles'!K441)</f>
        <v/>
      </c>
    </row>
    <row r="5551" spans="1:2">
      <c r="A5551" t="s">
        <v>8230</v>
      </c>
      <c r="B5551" s="246" t="str">
        <f>IF('15. Pooled investment vehicles'!A442="","",'15. Pooled investment vehicles'!A442)</f>
        <v/>
      </c>
    </row>
    <row r="5552" spans="1:2">
      <c r="A5552" t="s">
        <v>8231</v>
      </c>
      <c r="B5552" s="246" t="str">
        <f>IF('15. Pooled investment vehicles'!B442="","",'15. Pooled investment vehicles'!B442)</f>
        <v/>
      </c>
    </row>
    <row r="5553" spans="1:2">
      <c r="A5553" t="s">
        <v>8232</v>
      </c>
      <c r="B5553" s="246" t="str">
        <f>IF('15. Pooled investment vehicles'!C442="","",'15. Pooled investment vehicles'!C442)</f>
        <v/>
      </c>
    </row>
    <row r="5554" spans="1:2">
      <c r="A5554" t="s">
        <v>8233</v>
      </c>
      <c r="B5554" s="246" t="str">
        <f>IF('15. Pooled investment vehicles'!D442="","",'15. Pooled investment vehicles'!D442)</f>
        <v/>
      </c>
    </row>
    <row r="5555" spans="1:2">
      <c r="A5555" t="s">
        <v>8234</v>
      </c>
      <c r="B5555" s="246" t="str">
        <f>IF('15. Pooled investment vehicles'!E442="Please select","",'15. Pooled investment vehicles'!E442)</f>
        <v/>
      </c>
    </row>
    <row r="5556" spans="1:2">
      <c r="A5556" t="s">
        <v>8235</v>
      </c>
      <c r="B5556" s="246" t="str">
        <f>IF('15. Pooled investment vehicles'!F442="Please select","",'15. Pooled investment vehicles'!F442)</f>
        <v/>
      </c>
    </row>
    <row r="5557" spans="1:2">
      <c r="A5557" t="s">
        <v>8236</v>
      </c>
      <c r="B5557" s="246" t="str">
        <f>IF('15. Pooled investment vehicles'!G442="Please select country","",'15. Pooled investment vehicles'!G442)</f>
        <v/>
      </c>
    </row>
    <row r="5558" spans="1:2">
      <c r="A5558" t="s">
        <v>8237</v>
      </c>
      <c r="B5558" s="246" t="str">
        <f>IF('15. Pooled investment vehicles'!H442="","",'15. Pooled investment vehicles'!H442)</f>
        <v/>
      </c>
    </row>
    <row r="5559" spans="1:2">
      <c r="A5559" t="s">
        <v>8238</v>
      </c>
      <c r="B5559" s="246" t="str">
        <f>IF('15. Pooled investment vehicles'!I442="Please select","",'15. Pooled investment vehicles'!I442)</f>
        <v/>
      </c>
    </row>
    <row r="5560" spans="1:2">
      <c r="A5560" t="s">
        <v>8239</v>
      </c>
      <c r="B5560" s="246" t="str">
        <f>IF('15. Pooled investment vehicles'!J442="","",'15. Pooled investment vehicles'!J442)</f>
        <v/>
      </c>
    </row>
    <row r="5561" spans="1:2">
      <c r="A5561" t="s">
        <v>8240</v>
      </c>
      <c r="B5561" s="246" t="str">
        <f>IF('15. Pooled investment vehicles'!K442="","",'15. Pooled investment vehicles'!K442)</f>
        <v/>
      </c>
    </row>
    <row r="5562" spans="1:2">
      <c r="A5562" t="s">
        <v>8241</v>
      </c>
      <c r="B5562" s="246" t="str">
        <f>IF('15. Pooled investment vehicles'!A443="","",'15. Pooled investment vehicles'!A443)</f>
        <v/>
      </c>
    </row>
    <row r="5563" spans="1:2">
      <c r="A5563" t="s">
        <v>8242</v>
      </c>
      <c r="B5563" s="246" t="str">
        <f>IF('15. Pooled investment vehicles'!B443="","",'15. Pooled investment vehicles'!B443)</f>
        <v/>
      </c>
    </row>
    <row r="5564" spans="1:2">
      <c r="A5564" t="s">
        <v>8243</v>
      </c>
      <c r="B5564" s="246" t="str">
        <f>IF('15. Pooled investment vehicles'!C443="","",'15. Pooled investment vehicles'!C443)</f>
        <v/>
      </c>
    </row>
    <row r="5565" spans="1:2">
      <c r="A5565" t="s">
        <v>8244</v>
      </c>
      <c r="B5565" s="246" t="str">
        <f>IF('15. Pooled investment vehicles'!D443="","",'15. Pooled investment vehicles'!D443)</f>
        <v/>
      </c>
    </row>
    <row r="5566" spans="1:2">
      <c r="A5566" t="s">
        <v>8245</v>
      </c>
      <c r="B5566" s="246" t="str">
        <f>IF('15. Pooled investment vehicles'!E443="Please select","",'15. Pooled investment vehicles'!E443)</f>
        <v/>
      </c>
    </row>
    <row r="5567" spans="1:2">
      <c r="A5567" t="s">
        <v>8246</v>
      </c>
      <c r="B5567" s="246" t="str">
        <f>IF('15. Pooled investment vehicles'!F443="Please select","",'15. Pooled investment vehicles'!F443)</f>
        <v/>
      </c>
    </row>
    <row r="5568" spans="1:2">
      <c r="A5568" t="s">
        <v>8247</v>
      </c>
      <c r="B5568" s="246" t="str">
        <f>IF('15. Pooled investment vehicles'!G443="Please select country","",'15. Pooled investment vehicles'!G443)</f>
        <v/>
      </c>
    </row>
    <row r="5569" spans="1:2">
      <c r="A5569" t="s">
        <v>8248</v>
      </c>
      <c r="B5569" s="246" t="str">
        <f>IF('15. Pooled investment vehicles'!H443="","",'15. Pooled investment vehicles'!H443)</f>
        <v/>
      </c>
    </row>
    <row r="5570" spans="1:2">
      <c r="A5570" t="s">
        <v>8249</v>
      </c>
      <c r="B5570" s="246" t="str">
        <f>IF('15. Pooled investment vehicles'!I443="Please select","",'15. Pooled investment vehicles'!I443)</f>
        <v/>
      </c>
    </row>
    <row r="5571" spans="1:2">
      <c r="A5571" t="s">
        <v>8250</v>
      </c>
      <c r="B5571" s="246" t="str">
        <f>IF('15. Pooled investment vehicles'!J443="","",'15. Pooled investment vehicles'!J443)</f>
        <v/>
      </c>
    </row>
    <row r="5572" spans="1:2">
      <c r="A5572" t="s">
        <v>8251</v>
      </c>
      <c r="B5572" s="246" t="str">
        <f>IF('15. Pooled investment vehicles'!K443="","",'15. Pooled investment vehicles'!K443)</f>
        <v/>
      </c>
    </row>
    <row r="5573" spans="1:2">
      <c r="A5573" t="s">
        <v>8252</v>
      </c>
      <c r="B5573" s="246" t="str">
        <f>IF('15. Pooled investment vehicles'!A444="","",'15. Pooled investment vehicles'!A444)</f>
        <v/>
      </c>
    </row>
    <row r="5574" spans="1:2">
      <c r="A5574" t="s">
        <v>8253</v>
      </c>
      <c r="B5574" s="246" t="str">
        <f>IF('15. Pooled investment vehicles'!B444="","",'15. Pooled investment vehicles'!B444)</f>
        <v/>
      </c>
    </row>
    <row r="5575" spans="1:2">
      <c r="A5575" t="s">
        <v>8254</v>
      </c>
      <c r="B5575" s="246" t="str">
        <f>IF('15. Pooled investment vehicles'!C444="","",'15. Pooled investment vehicles'!C444)</f>
        <v/>
      </c>
    </row>
    <row r="5576" spans="1:2">
      <c r="A5576" t="s">
        <v>8255</v>
      </c>
      <c r="B5576" s="246" t="str">
        <f>IF('15. Pooled investment vehicles'!D444="","",'15. Pooled investment vehicles'!D444)</f>
        <v/>
      </c>
    </row>
    <row r="5577" spans="1:2">
      <c r="A5577" t="s">
        <v>8256</v>
      </c>
      <c r="B5577" s="246" t="str">
        <f>IF('15. Pooled investment vehicles'!E444="Please select","",'15. Pooled investment vehicles'!E444)</f>
        <v/>
      </c>
    </row>
    <row r="5578" spans="1:2">
      <c r="A5578" t="s">
        <v>8257</v>
      </c>
      <c r="B5578" s="246" t="str">
        <f>IF('15. Pooled investment vehicles'!F444="Please select","",'15. Pooled investment vehicles'!F444)</f>
        <v/>
      </c>
    </row>
    <row r="5579" spans="1:2">
      <c r="A5579" t="s">
        <v>8258</v>
      </c>
      <c r="B5579" s="246" t="str">
        <f>IF('15. Pooled investment vehicles'!G444="Please select country","",'15. Pooled investment vehicles'!G444)</f>
        <v/>
      </c>
    </row>
    <row r="5580" spans="1:2">
      <c r="A5580" t="s">
        <v>8259</v>
      </c>
      <c r="B5580" s="246" t="str">
        <f>IF('15. Pooled investment vehicles'!H444="","",'15. Pooled investment vehicles'!H444)</f>
        <v/>
      </c>
    </row>
    <row r="5581" spans="1:2">
      <c r="A5581" t="s">
        <v>8260</v>
      </c>
      <c r="B5581" s="246" t="str">
        <f>IF('15. Pooled investment vehicles'!I444="Please select","",'15. Pooled investment vehicles'!I444)</f>
        <v/>
      </c>
    </row>
    <row r="5582" spans="1:2">
      <c r="A5582" t="s">
        <v>8261</v>
      </c>
      <c r="B5582" s="246" t="str">
        <f>IF('15. Pooled investment vehicles'!J444="","",'15. Pooled investment vehicles'!J444)</f>
        <v/>
      </c>
    </row>
    <row r="5583" spans="1:2">
      <c r="A5583" t="s">
        <v>8262</v>
      </c>
      <c r="B5583" s="246" t="str">
        <f>IF('15. Pooled investment vehicles'!K444="","",'15. Pooled investment vehicles'!K444)</f>
        <v/>
      </c>
    </row>
    <row r="5584" spans="1:2">
      <c r="A5584" t="s">
        <v>8263</v>
      </c>
      <c r="B5584" s="246" t="str">
        <f>IF('15. Pooled investment vehicles'!A445="","",'15. Pooled investment vehicles'!A445)</f>
        <v/>
      </c>
    </row>
    <row r="5585" spans="1:2">
      <c r="A5585" t="s">
        <v>8264</v>
      </c>
      <c r="B5585" s="246" t="str">
        <f>IF('15. Pooled investment vehicles'!B445="","",'15. Pooled investment vehicles'!B445)</f>
        <v/>
      </c>
    </row>
    <row r="5586" spans="1:2">
      <c r="A5586" t="s">
        <v>8265</v>
      </c>
      <c r="B5586" s="246" t="str">
        <f>IF('15. Pooled investment vehicles'!C445="","",'15. Pooled investment vehicles'!C445)</f>
        <v/>
      </c>
    </row>
    <row r="5587" spans="1:2">
      <c r="A5587" t="s">
        <v>8266</v>
      </c>
      <c r="B5587" s="246" t="str">
        <f>IF('15. Pooled investment vehicles'!D445="","",'15. Pooled investment vehicles'!D445)</f>
        <v/>
      </c>
    </row>
    <row r="5588" spans="1:2">
      <c r="A5588" t="s">
        <v>8267</v>
      </c>
      <c r="B5588" s="246" t="str">
        <f>IF('15. Pooled investment vehicles'!E445="Please select","",'15. Pooled investment vehicles'!E445)</f>
        <v/>
      </c>
    </row>
    <row r="5589" spans="1:2">
      <c r="A5589" t="s">
        <v>8268</v>
      </c>
      <c r="B5589" s="246" t="str">
        <f>IF('15. Pooled investment vehicles'!F445="Please select","",'15. Pooled investment vehicles'!F445)</f>
        <v/>
      </c>
    </row>
    <row r="5590" spans="1:2">
      <c r="A5590" t="s">
        <v>8269</v>
      </c>
      <c r="B5590" s="246" t="str">
        <f>IF('15. Pooled investment vehicles'!G445="Please select country","",'15. Pooled investment vehicles'!G445)</f>
        <v/>
      </c>
    </row>
    <row r="5591" spans="1:2">
      <c r="A5591" t="s">
        <v>8270</v>
      </c>
      <c r="B5591" s="246" t="str">
        <f>IF('15. Pooled investment vehicles'!H445="","",'15. Pooled investment vehicles'!H445)</f>
        <v/>
      </c>
    </row>
    <row r="5592" spans="1:2">
      <c r="A5592" t="s">
        <v>8271</v>
      </c>
      <c r="B5592" s="246" t="str">
        <f>IF('15. Pooled investment vehicles'!I445="Please select","",'15. Pooled investment vehicles'!I445)</f>
        <v/>
      </c>
    </row>
    <row r="5593" spans="1:2">
      <c r="A5593" t="s">
        <v>8272</v>
      </c>
      <c r="B5593" s="246" t="str">
        <f>IF('15. Pooled investment vehicles'!J445="","",'15. Pooled investment vehicles'!J445)</f>
        <v/>
      </c>
    </row>
    <row r="5594" spans="1:2">
      <c r="A5594" t="s">
        <v>8273</v>
      </c>
      <c r="B5594" s="246" t="str">
        <f>IF('15. Pooled investment vehicles'!K445="","",'15. Pooled investment vehicles'!K445)</f>
        <v/>
      </c>
    </row>
    <row r="5595" spans="1:2">
      <c r="A5595" t="s">
        <v>8274</v>
      </c>
      <c r="B5595" s="246" t="str">
        <f>IF('15. Pooled investment vehicles'!A446="","",'15. Pooled investment vehicles'!A446)</f>
        <v/>
      </c>
    </row>
    <row r="5596" spans="1:2">
      <c r="A5596" t="s">
        <v>8275</v>
      </c>
      <c r="B5596" s="246" t="str">
        <f>IF('15. Pooled investment vehicles'!B446="","",'15. Pooled investment vehicles'!B446)</f>
        <v/>
      </c>
    </row>
    <row r="5597" spans="1:2">
      <c r="A5597" t="s">
        <v>8276</v>
      </c>
      <c r="B5597" s="246" t="str">
        <f>IF('15. Pooled investment vehicles'!C446="","",'15. Pooled investment vehicles'!C446)</f>
        <v/>
      </c>
    </row>
    <row r="5598" spans="1:2">
      <c r="A5598" t="s">
        <v>8277</v>
      </c>
      <c r="B5598" s="246" t="str">
        <f>IF('15. Pooled investment vehicles'!D446="","",'15. Pooled investment vehicles'!D446)</f>
        <v/>
      </c>
    </row>
    <row r="5599" spans="1:2">
      <c r="A5599" t="s">
        <v>8278</v>
      </c>
      <c r="B5599" s="246" t="str">
        <f>IF('15. Pooled investment vehicles'!E446="Please select","",'15. Pooled investment vehicles'!E446)</f>
        <v/>
      </c>
    </row>
    <row r="5600" spans="1:2">
      <c r="A5600" t="s">
        <v>8279</v>
      </c>
      <c r="B5600" s="246" t="str">
        <f>IF('15. Pooled investment vehicles'!F446="Please select","",'15. Pooled investment vehicles'!F446)</f>
        <v/>
      </c>
    </row>
    <row r="5601" spans="1:2">
      <c r="A5601" t="s">
        <v>8280</v>
      </c>
      <c r="B5601" s="246" t="str">
        <f>IF('15. Pooled investment vehicles'!G446="Please select country","",'15. Pooled investment vehicles'!G446)</f>
        <v/>
      </c>
    </row>
    <row r="5602" spans="1:2">
      <c r="A5602" t="s">
        <v>8281</v>
      </c>
      <c r="B5602" s="246" t="str">
        <f>IF('15. Pooled investment vehicles'!H446="","",'15. Pooled investment vehicles'!H446)</f>
        <v/>
      </c>
    </row>
    <row r="5603" spans="1:2">
      <c r="A5603" t="s">
        <v>8282</v>
      </c>
      <c r="B5603" s="246" t="str">
        <f>IF('15. Pooled investment vehicles'!I446="Please select","",'15. Pooled investment vehicles'!I446)</f>
        <v/>
      </c>
    </row>
    <row r="5604" spans="1:2">
      <c r="A5604" t="s">
        <v>8283</v>
      </c>
      <c r="B5604" s="246" t="str">
        <f>IF('15. Pooled investment vehicles'!J446="","",'15. Pooled investment vehicles'!J446)</f>
        <v/>
      </c>
    </row>
    <row r="5605" spans="1:2">
      <c r="A5605" t="s">
        <v>8284</v>
      </c>
      <c r="B5605" s="246" t="str">
        <f>IF('15. Pooled investment vehicles'!K446="","",'15. Pooled investment vehicles'!K446)</f>
        <v/>
      </c>
    </row>
    <row r="5606" spans="1:2">
      <c r="A5606" t="s">
        <v>8285</v>
      </c>
      <c r="B5606" s="246" t="str">
        <f>IF('15. Pooled investment vehicles'!A447="","",'15. Pooled investment vehicles'!A447)</f>
        <v/>
      </c>
    </row>
    <row r="5607" spans="1:2">
      <c r="A5607" t="s">
        <v>8286</v>
      </c>
      <c r="B5607" s="246" t="str">
        <f>IF('15. Pooled investment vehicles'!B447="","",'15. Pooled investment vehicles'!B447)</f>
        <v/>
      </c>
    </row>
    <row r="5608" spans="1:2">
      <c r="A5608" t="s">
        <v>8287</v>
      </c>
      <c r="B5608" s="246" t="str">
        <f>IF('15. Pooled investment vehicles'!C447="","",'15. Pooled investment vehicles'!C447)</f>
        <v/>
      </c>
    </row>
    <row r="5609" spans="1:2">
      <c r="A5609" t="s">
        <v>8288</v>
      </c>
      <c r="B5609" s="246" t="str">
        <f>IF('15. Pooled investment vehicles'!D447="","",'15. Pooled investment vehicles'!D447)</f>
        <v/>
      </c>
    </row>
    <row r="5610" spans="1:2">
      <c r="A5610" t="s">
        <v>8289</v>
      </c>
      <c r="B5610" s="246" t="str">
        <f>IF('15. Pooled investment vehicles'!E447="Please select","",'15. Pooled investment vehicles'!E447)</f>
        <v/>
      </c>
    </row>
    <row r="5611" spans="1:2">
      <c r="A5611" t="s">
        <v>8290</v>
      </c>
      <c r="B5611" s="246" t="str">
        <f>IF('15. Pooled investment vehicles'!F447="Please select","",'15. Pooled investment vehicles'!F447)</f>
        <v/>
      </c>
    </row>
    <row r="5612" spans="1:2">
      <c r="A5612" t="s">
        <v>8291</v>
      </c>
      <c r="B5612" s="246" t="str">
        <f>IF('15. Pooled investment vehicles'!G447="Please select country","",'15. Pooled investment vehicles'!G447)</f>
        <v/>
      </c>
    </row>
    <row r="5613" spans="1:2">
      <c r="A5613" t="s">
        <v>8292</v>
      </c>
      <c r="B5613" s="246" t="str">
        <f>IF('15. Pooled investment vehicles'!H447="","",'15. Pooled investment vehicles'!H447)</f>
        <v/>
      </c>
    </row>
    <row r="5614" spans="1:2">
      <c r="A5614" t="s">
        <v>8293</v>
      </c>
      <c r="B5614" s="246" t="str">
        <f>IF('15. Pooled investment vehicles'!I447="Please select","",'15. Pooled investment vehicles'!I447)</f>
        <v/>
      </c>
    </row>
    <row r="5615" spans="1:2">
      <c r="A5615" t="s">
        <v>8294</v>
      </c>
      <c r="B5615" s="246" t="str">
        <f>IF('15. Pooled investment vehicles'!J447="","",'15. Pooled investment vehicles'!J447)</f>
        <v/>
      </c>
    </row>
    <row r="5616" spans="1:2">
      <c r="A5616" t="s">
        <v>8295</v>
      </c>
      <c r="B5616" s="246" t="str">
        <f>IF('15. Pooled investment vehicles'!K447="","",'15. Pooled investment vehicles'!K447)</f>
        <v/>
      </c>
    </row>
    <row r="5617" spans="1:2">
      <c r="A5617" t="s">
        <v>8296</v>
      </c>
      <c r="B5617" s="246" t="str">
        <f>IF('15. Pooled investment vehicles'!A448="","",'15. Pooled investment vehicles'!A448)</f>
        <v/>
      </c>
    </row>
    <row r="5618" spans="1:2">
      <c r="A5618" t="s">
        <v>8297</v>
      </c>
      <c r="B5618" s="246" t="str">
        <f>IF('15. Pooled investment vehicles'!B448="","",'15. Pooled investment vehicles'!B448)</f>
        <v/>
      </c>
    </row>
    <row r="5619" spans="1:2">
      <c r="A5619" t="s">
        <v>8298</v>
      </c>
      <c r="B5619" s="246" t="str">
        <f>IF('15. Pooled investment vehicles'!C448="","",'15. Pooled investment vehicles'!C448)</f>
        <v/>
      </c>
    </row>
    <row r="5620" spans="1:2">
      <c r="A5620" t="s">
        <v>8299</v>
      </c>
      <c r="B5620" s="246" t="str">
        <f>IF('15. Pooled investment vehicles'!D448="","",'15. Pooled investment vehicles'!D448)</f>
        <v/>
      </c>
    </row>
    <row r="5621" spans="1:2">
      <c r="A5621" t="s">
        <v>8300</v>
      </c>
      <c r="B5621" s="246" t="str">
        <f>IF('15. Pooled investment vehicles'!E448="Please select","",'15. Pooled investment vehicles'!E448)</f>
        <v/>
      </c>
    </row>
    <row r="5622" spans="1:2">
      <c r="A5622" t="s">
        <v>8301</v>
      </c>
      <c r="B5622" s="246" t="str">
        <f>IF('15. Pooled investment vehicles'!F448="Please select","",'15. Pooled investment vehicles'!F448)</f>
        <v/>
      </c>
    </row>
    <row r="5623" spans="1:2">
      <c r="A5623" t="s">
        <v>8302</v>
      </c>
      <c r="B5623" s="246" t="str">
        <f>IF('15. Pooled investment vehicles'!G448="Please select country","",'15. Pooled investment vehicles'!G448)</f>
        <v/>
      </c>
    </row>
    <row r="5624" spans="1:2">
      <c r="A5624" t="s">
        <v>8303</v>
      </c>
      <c r="B5624" s="246" t="str">
        <f>IF('15. Pooled investment vehicles'!H448="","",'15. Pooled investment vehicles'!H448)</f>
        <v/>
      </c>
    </row>
    <row r="5625" spans="1:2">
      <c r="A5625" t="s">
        <v>8304</v>
      </c>
      <c r="B5625" s="246" t="str">
        <f>IF('15. Pooled investment vehicles'!I448="Please select","",'15. Pooled investment vehicles'!I448)</f>
        <v/>
      </c>
    </row>
    <row r="5626" spans="1:2">
      <c r="A5626" t="s">
        <v>8305</v>
      </c>
      <c r="B5626" s="246" t="str">
        <f>IF('15. Pooled investment vehicles'!J448="","",'15. Pooled investment vehicles'!J448)</f>
        <v/>
      </c>
    </row>
    <row r="5627" spans="1:2">
      <c r="A5627" t="s">
        <v>8306</v>
      </c>
      <c r="B5627" s="246" t="str">
        <f>IF('15. Pooled investment vehicles'!K448="","",'15. Pooled investment vehicles'!K448)</f>
        <v/>
      </c>
    </row>
    <row r="5628" spans="1:2">
      <c r="A5628" t="s">
        <v>8307</v>
      </c>
      <c r="B5628" s="246" t="str">
        <f>IF('15. Pooled investment vehicles'!A449="","",'15. Pooled investment vehicles'!A449)</f>
        <v/>
      </c>
    </row>
    <row r="5629" spans="1:2">
      <c r="A5629" t="s">
        <v>8308</v>
      </c>
      <c r="B5629" s="246" t="str">
        <f>IF('15. Pooled investment vehicles'!B449="","",'15. Pooled investment vehicles'!B449)</f>
        <v/>
      </c>
    </row>
    <row r="5630" spans="1:2">
      <c r="A5630" t="s">
        <v>8309</v>
      </c>
      <c r="B5630" s="246" t="str">
        <f>IF('15. Pooled investment vehicles'!C449="","",'15. Pooled investment vehicles'!C449)</f>
        <v/>
      </c>
    </row>
    <row r="5631" spans="1:2">
      <c r="A5631" t="s">
        <v>8310</v>
      </c>
      <c r="B5631" s="246" t="str">
        <f>IF('15. Pooled investment vehicles'!D449="","",'15. Pooled investment vehicles'!D449)</f>
        <v/>
      </c>
    </row>
    <row r="5632" spans="1:2">
      <c r="A5632" t="s">
        <v>8311</v>
      </c>
      <c r="B5632" s="246" t="str">
        <f>IF('15. Pooled investment vehicles'!E449="Please select","",'15. Pooled investment vehicles'!E449)</f>
        <v/>
      </c>
    </row>
    <row r="5633" spans="1:2">
      <c r="A5633" t="s">
        <v>8312</v>
      </c>
      <c r="B5633" s="246" t="str">
        <f>IF('15. Pooled investment vehicles'!F449="Please select","",'15. Pooled investment vehicles'!F449)</f>
        <v/>
      </c>
    </row>
    <row r="5634" spans="1:2">
      <c r="A5634" t="s">
        <v>8313</v>
      </c>
      <c r="B5634" s="246" t="str">
        <f>IF('15. Pooled investment vehicles'!G449="Please select country","",'15. Pooled investment vehicles'!G449)</f>
        <v/>
      </c>
    </row>
    <row r="5635" spans="1:2">
      <c r="A5635" t="s">
        <v>8314</v>
      </c>
      <c r="B5635" s="246" t="str">
        <f>IF('15. Pooled investment vehicles'!H449="","",'15. Pooled investment vehicles'!H449)</f>
        <v/>
      </c>
    </row>
    <row r="5636" spans="1:2">
      <c r="A5636" t="s">
        <v>8315</v>
      </c>
      <c r="B5636" s="246" t="str">
        <f>IF('15. Pooled investment vehicles'!I449="Please select","",'15. Pooled investment vehicles'!I449)</f>
        <v/>
      </c>
    </row>
    <row r="5637" spans="1:2">
      <c r="A5637" t="s">
        <v>8316</v>
      </c>
      <c r="B5637" s="246" t="str">
        <f>IF('15. Pooled investment vehicles'!J449="","",'15. Pooled investment vehicles'!J449)</f>
        <v/>
      </c>
    </row>
    <row r="5638" spans="1:2">
      <c r="A5638" t="s">
        <v>8317</v>
      </c>
      <c r="B5638" s="246" t="str">
        <f>IF('15. Pooled investment vehicles'!K449="","",'15. Pooled investment vehicles'!K449)</f>
        <v/>
      </c>
    </row>
    <row r="5639" spans="1:2">
      <c r="A5639" t="s">
        <v>8318</v>
      </c>
      <c r="B5639" s="246" t="str">
        <f>IF('15. Pooled investment vehicles'!A450="","",'15. Pooled investment vehicles'!A450)</f>
        <v/>
      </c>
    </row>
    <row r="5640" spans="1:2">
      <c r="A5640" t="s">
        <v>8319</v>
      </c>
      <c r="B5640" s="246" t="str">
        <f>IF('15. Pooled investment vehicles'!B450="","",'15. Pooled investment vehicles'!B450)</f>
        <v/>
      </c>
    </row>
    <row r="5641" spans="1:2">
      <c r="A5641" t="s">
        <v>8320</v>
      </c>
      <c r="B5641" s="246" t="str">
        <f>IF('15. Pooled investment vehicles'!C450="","",'15. Pooled investment vehicles'!C450)</f>
        <v/>
      </c>
    </row>
    <row r="5642" spans="1:2">
      <c r="A5642" t="s">
        <v>8321</v>
      </c>
      <c r="B5642" s="246" t="str">
        <f>IF('15. Pooled investment vehicles'!D450="","",'15. Pooled investment vehicles'!D450)</f>
        <v/>
      </c>
    </row>
    <row r="5643" spans="1:2">
      <c r="A5643" t="s">
        <v>8322</v>
      </c>
      <c r="B5643" s="246" t="str">
        <f>IF('15. Pooled investment vehicles'!E450="Please select","",'15. Pooled investment vehicles'!E450)</f>
        <v/>
      </c>
    </row>
    <row r="5644" spans="1:2">
      <c r="A5644" t="s">
        <v>8323</v>
      </c>
      <c r="B5644" s="246" t="str">
        <f>IF('15. Pooled investment vehicles'!F450="Please select","",'15. Pooled investment vehicles'!F450)</f>
        <v/>
      </c>
    </row>
    <row r="5645" spans="1:2">
      <c r="A5645" t="s">
        <v>8324</v>
      </c>
      <c r="B5645" s="246" t="str">
        <f>IF('15. Pooled investment vehicles'!G450="Please select country","",'15. Pooled investment vehicles'!G450)</f>
        <v/>
      </c>
    </row>
    <row r="5646" spans="1:2">
      <c r="A5646" t="s">
        <v>8325</v>
      </c>
      <c r="B5646" s="246" t="str">
        <f>IF('15. Pooled investment vehicles'!H450="","",'15. Pooled investment vehicles'!H450)</f>
        <v/>
      </c>
    </row>
    <row r="5647" spans="1:2">
      <c r="A5647" t="s">
        <v>8326</v>
      </c>
      <c r="B5647" s="246" t="str">
        <f>IF('15. Pooled investment vehicles'!I450="Please select","",'15. Pooled investment vehicles'!I450)</f>
        <v/>
      </c>
    </row>
    <row r="5648" spans="1:2">
      <c r="A5648" t="s">
        <v>8327</v>
      </c>
      <c r="B5648" s="246" t="str">
        <f>IF('15. Pooled investment vehicles'!J450="","",'15. Pooled investment vehicles'!J450)</f>
        <v/>
      </c>
    </row>
    <row r="5649" spans="1:2">
      <c r="A5649" t="s">
        <v>8328</v>
      </c>
      <c r="B5649" s="246" t="str">
        <f>IF('15. Pooled investment vehicles'!K450="","",'15. Pooled investment vehicles'!K450)</f>
        <v/>
      </c>
    </row>
    <row r="5650" spans="1:2">
      <c r="A5650" t="s">
        <v>8329</v>
      </c>
      <c r="B5650" s="246" t="str">
        <f>IF('15. Pooled investment vehicles'!A451="","",'15. Pooled investment vehicles'!A451)</f>
        <v/>
      </c>
    </row>
    <row r="5651" spans="1:2">
      <c r="A5651" t="s">
        <v>8330</v>
      </c>
      <c r="B5651" s="246" t="str">
        <f>IF('15. Pooled investment vehicles'!B451="","",'15. Pooled investment vehicles'!B451)</f>
        <v/>
      </c>
    </row>
    <row r="5652" spans="1:2">
      <c r="A5652" t="s">
        <v>8331</v>
      </c>
      <c r="B5652" s="246" t="str">
        <f>IF('15. Pooled investment vehicles'!C451="","",'15. Pooled investment vehicles'!C451)</f>
        <v/>
      </c>
    </row>
    <row r="5653" spans="1:2">
      <c r="A5653" t="s">
        <v>8332</v>
      </c>
      <c r="B5653" s="246" t="str">
        <f>IF('15. Pooled investment vehicles'!D451="","",'15. Pooled investment vehicles'!D451)</f>
        <v/>
      </c>
    </row>
    <row r="5654" spans="1:2">
      <c r="A5654" t="s">
        <v>8333</v>
      </c>
      <c r="B5654" s="246" t="str">
        <f>IF('15. Pooled investment vehicles'!E451="Please select","",'15. Pooled investment vehicles'!E451)</f>
        <v/>
      </c>
    </row>
    <row r="5655" spans="1:2">
      <c r="A5655" t="s">
        <v>8334</v>
      </c>
      <c r="B5655" s="246" t="str">
        <f>IF('15. Pooled investment vehicles'!F451="Please select","",'15. Pooled investment vehicles'!F451)</f>
        <v/>
      </c>
    </row>
    <row r="5656" spans="1:2">
      <c r="A5656" t="s">
        <v>8335</v>
      </c>
      <c r="B5656" s="246" t="str">
        <f>IF('15. Pooled investment vehicles'!G451="Please select country","",'15. Pooled investment vehicles'!G451)</f>
        <v/>
      </c>
    </row>
    <row r="5657" spans="1:2">
      <c r="A5657" t="s">
        <v>8336</v>
      </c>
      <c r="B5657" s="246" t="str">
        <f>IF('15. Pooled investment vehicles'!H451="","",'15. Pooled investment vehicles'!H451)</f>
        <v/>
      </c>
    </row>
    <row r="5658" spans="1:2">
      <c r="A5658" t="s">
        <v>8337</v>
      </c>
      <c r="B5658" s="246" t="str">
        <f>IF('15. Pooled investment vehicles'!I451="Please select","",'15. Pooled investment vehicles'!I451)</f>
        <v/>
      </c>
    </row>
    <row r="5659" spans="1:2">
      <c r="A5659" t="s">
        <v>8338</v>
      </c>
      <c r="B5659" s="246" t="str">
        <f>IF('15. Pooled investment vehicles'!J451="","",'15. Pooled investment vehicles'!J451)</f>
        <v/>
      </c>
    </row>
    <row r="5660" spans="1:2">
      <c r="A5660" t="s">
        <v>8339</v>
      </c>
      <c r="B5660" s="246" t="str">
        <f>IF('15. Pooled investment vehicles'!K451="","",'15. Pooled investment vehicles'!K451)</f>
        <v/>
      </c>
    </row>
    <row r="5661" spans="1:2">
      <c r="A5661" t="s">
        <v>8340</v>
      </c>
      <c r="B5661" s="246" t="str">
        <f>IF('15. Pooled investment vehicles'!A452="","",'15. Pooled investment vehicles'!A452)</f>
        <v/>
      </c>
    </row>
    <row r="5662" spans="1:2">
      <c r="A5662" t="s">
        <v>8341</v>
      </c>
      <c r="B5662" s="246" t="str">
        <f>IF('15. Pooled investment vehicles'!B452="","",'15. Pooled investment vehicles'!B452)</f>
        <v/>
      </c>
    </row>
    <row r="5663" spans="1:2">
      <c r="A5663" t="s">
        <v>8342</v>
      </c>
      <c r="B5663" s="246" t="str">
        <f>IF('15. Pooled investment vehicles'!C452="","",'15. Pooled investment vehicles'!C452)</f>
        <v/>
      </c>
    </row>
    <row r="5664" spans="1:2">
      <c r="A5664" t="s">
        <v>8343</v>
      </c>
      <c r="B5664" s="246" t="str">
        <f>IF('15. Pooled investment vehicles'!D452="","",'15. Pooled investment vehicles'!D452)</f>
        <v/>
      </c>
    </row>
    <row r="5665" spans="1:2">
      <c r="A5665" t="s">
        <v>8344</v>
      </c>
      <c r="B5665" s="246" t="str">
        <f>IF('15. Pooled investment vehicles'!E452="Please select","",'15. Pooled investment vehicles'!E452)</f>
        <v/>
      </c>
    </row>
    <row r="5666" spans="1:2">
      <c r="A5666" t="s">
        <v>8345</v>
      </c>
      <c r="B5666" s="246" t="str">
        <f>IF('15. Pooled investment vehicles'!F452="Please select","",'15. Pooled investment vehicles'!F452)</f>
        <v/>
      </c>
    </row>
    <row r="5667" spans="1:2">
      <c r="A5667" t="s">
        <v>8346</v>
      </c>
      <c r="B5667" s="246" t="str">
        <f>IF('15. Pooled investment vehicles'!G452="Please select country","",'15. Pooled investment vehicles'!G452)</f>
        <v/>
      </c>
    </row>
    <row r="5668" spans="1:2">
      <c r="A5668" t="s">
        <v>8347</v>
      </c>
      <c r="B5668" s="246" t="str">
        <f>IF('15. Pooled investment vehicles'!H452="","",'15. Pooled investment vehicles'!H452)</f>
        <v/>
      </c>
    </row>
    <row r="5669" spans="1:2">
      <c r="A5669" t="s">
        <v>8348</v>
      </c>
      <c r="B5669" s="246" t="str">
        <f>IF('15. Pooled investment vehicles'!I452="Please select","",'15. Pooled investment vehicles'!I452)</f>
        <v/>
      </c>
    </row>
    <row r="5670" spans="1:2">
      <c r="A5670" t="s">
        <v>8349</v>
      </c>
      <c r="B5670" s="246" t="str">
        <f>IF('15. Pooled investment vehicles'!J452="","",'15. Pooled investment vehicles'!J452)</f>
        <v/>
      </c>
    </row>
    <row r="5671" spans="1:2">
      <c r="A5671" t="s">
        <v>8350</v>
      </c>
      <c r="B5671" s="246" t="str">
        <f>IF('15. Pooled investment vehicles'!K452="","",'15. Pooled investment vehicles'!K452)</f>
        <v/>
      </c>
    </row>
    <row r="5672" spans="1:2">
      <c r="A5672" t="s">
        <v>8351</v>
      </c>
      <c r="B5672" s="246" t="str">
        <f>IF('15. Pooled investment vehicles'!A453="","",'15. Pooled investment vehicles'!A453)</f>
        <v/>
      </c>
    </row>
    <row r="5673" spans="1:2">
      <c r="A5673" t="s">
        <v>8352</v>
      </c>
      <c r="B5673" s="246" t="str">
        <f>IF('15. Pooled investment vehicles'!B453="","",'15. Pooled investment vehicles'!B453)</f>
        <v/>
      </c>
    </row>
    <row r="5674" spans="1:2">
      <c r="A5674" t="s">
        <v>8353</v>
      </c>
      <c r="B5674" s="246" t="str">
        <f>IF('15. Pooled investment vehicles'!C453="","",'15. Pooled investment vehicles'!C453)</f>
        <v/>
      </c>
    </row>
    <row r="5675" spans="1:2">
      <c r="A5675" t="s">
        <v>8354</v>
      </c>
      <c r="B5675" s="246" t="str">
        <f>IF('15. Pooled investment vehicles'!D453="","",'15. Pooled investment vehicles'!D453)</f>
        <v/>
      </c>
    </row>
    <row r="5676" spans="1:2">
      <c r="A5676" t="s">
        <v>8355</v>
      </c>
      <c r="B5676" s="246" t="str">
        <f>IF('15. Pooled investment vehicles'!E453="Please select","",'15. Pooled investment vehicles'!E453)</f>
        <v/>
      </c>
    </row>
    <row r="5677" spans="1:2">
      <c r="A5677" t="s">
        <v>8356</v>
      </c>
      <c r="B5677" s="246" t="str">
        <f>IF('15. Pooled investment vehicles'!F453="Please select","",'15. Pooled investment vehicles'!F453)</f>
        <v/>
      </c>
    </row>
    <row r="5678" spans="1:2">
      <c r="A5678" t="s">
        <v>8357</v>
      </c>
      <c r="B5678" s="246" t="str">
        <f>IF('15. Pooled investment vehicles'!G453="Please select country","",'15. Pooled investment vehicles'!G453)</f>
        <v/>
      </c>
    </row>
    <row r="5679" spans="1:2">
      <c r="A5679" t="s">
        <v>8358</v>
      </c>
      <c r="B5679" s="246" t="str">
        <f>IF('15. Pooled investment vehicles'!H453="","",'15. Pooled investment vehicles'!H453)</f>
        <v/>
      </c>
    </row>
    <row r="5680" spans="1:2">
      <c r="A5680" t="s">
        <v>8359</v>
      </c>
      <c r="B5680" s="246" t="str">
        <f>IF('15. Pooled investment vehicles'!I453="Please select","",'15. Pooled investment vehicles'!I453)</f>
        <v/>
      </c>
    </row>
    <row r="5681" spans="1:2">
      <c r="A5681" t="s">
        <v>8360</v>
      </c>
      <c r="B5681" s="246" t="str">
        <f>IF('15. Pooled investment vehicles'!J453="","",'15. Pooled investment vehicles'!J453)</f>
        <v/>
      </c>
    </row>
    <row r="5682" spans="1:2">
      <c r="A5682" t="s">
        <v>8361</v>
      </c>
      <c r="B5682" s="246" t="str">
        <f>IF('15. Pooled investment vehicles'!K453="","",'15. Pooled investment vehicles'!K453)</f>
        <v/>
      </c>
    </row>
    <row r="5683" spans="1:2">
      <c r="A5683" t="s">
        <v>8362</v>
      </c>
      <c r="B5683" s="246" t="str">
        <f>IF('15. Pooled investment vehicles'!A454="","",'15. Pooled investment vehicles'!A454)</f>
        <v/>
      </c>
    </row>
    <row r="5684" spans="1:2">
      <c r="A5684" t="s">
        <v>8363</v>
      </c>
      <c r="B5684" s="246" t="str">
        <f>IF('15. Pooled investment vehicles'!B454="","",'15. Pooled investment vehicles'!B454)</f>
        <v/>
      </c>
    </row>
    <row r="5685" spans="1:2">
      <c r="A5685" t="s">
        <v>8364</v>
      </c>
      <c r="B5685" s="246" t="str">
        <f>IF('15. Pooled investment vehicles'!C454="","",'15. Pooled investment vehicles'!C454)</f>
        <v/>
      </c>
    </row>
    <row r="5686" spans="1:2">
      <c r="A5686" t="s">
        <v>8365</v>
      </c>
      <c r="B5686" s="246" t="str">
        <f>IF('15. Pooled investment vehicles'!D454="","",'15. Pooled investment vehicles'!D454)</f>
        <v/>
      </c>
    </row>
    <row r="5687" spans="1:2">
      <c r="A5687" t="s">
        <v>8366</v>
      </c>
      <c r="B5687" s="246" t="str">
        <f>IF('15. Pooled investment vehicles'!E454="Please select","",'15. Pooled investment vehicles'!E454)</f>
        <v/>
      </c>
    </row>
    <row r="5688" spans="1:2">
      <c r="A5688" t="s">
        <v>8367</v>
      </c>
      <c r="B5688" s="246" t="str">
        <f>IF('15. Pooled investment vehicles'!F454="Please select","",'15. Pooled investment vehicles'!F454)</f>
        <v/>
      </c>
    </row>
    <row r="5689" spans="1:2">
      <c r="A5689" t="s">
        <v>8368</v>
      </c>
      <c r="B5689" s="246" t="str">
        <f>IF('15. Pooled investment vehicles'!G454="Please select country","",'15. Pooled investment vehicles'!G454)</f>
        <v/>
      </c>
    </row>
    <row r="5690" spans="1:2">
      <c r="A5690" t="s">
        <v>8369</v>
      </c>
      <c r="B5690" s="246" t="str">
        <f>IF('15. Pooled investment vehicles'!H454="","",'15. Pooled investment vehicles'!H454)</f>
        <v/>
      </c>
    </row>
    <row r="5691" spans="1:2">
      <c r="A5691" t="s">
        <v>8370</v>
      </c>
      <c r="B5691" s="246" t="str">
        <f>IF('15. Pooled investment vehicles'!I454="Please select","",'15. Pooled investment vehicles'!I454)</f>
        <v/>
      </c>
    </row>
    <row r="5692" spans="1:2">
      <c r="A5692" t="s">
        <v>8371</v>
      </c>
      <c r="B5692" s="246" t="str">
        <f>IF('15. Pooled investment vehicles'!J454="","",'15. Pooled investment vehicles'!J454)</f>
        <v/>
      </c>
    </row>
    <row r="5693" spans="1:2">
      <c r="A5693" t="s">
        <v>8372</v>
      </c>
      <c r="B5693" s="246" t="str">
        <f>IF('15. Pooled investment vehicles'!K454="","",'15. Pooled investment vehicles'!K454)</f>
        <v/>
      </c>
    </row>
    <row r="5694" spans="1:2">
      <c r="A5694" t="s">
        <v>8373</v>
      </c>
      <c r="B5694" s="246" t="str">
        <f>IF('15. Pooled investment vehicles'!A455="","",'15. Pooled investment vehicles'!A455)</f>
        <v/>
      </c>
    </row>
    <row r="5695" spans="1:2">
      <c r="A5695" t="s">
        <v>8374</v>
      </c>
      <c r="B5695" s="246" t="str">
        <f>IF('15. Pooled investment vehicles'!B455="","",'15. Pooled investment vehicles'!B455)</f>
        <v/>
      </c>
    </row>
    <row r="5696" spans="1:2">
      <c r="A5696" t="s">
        <v>8375</v>
      </c>
      <c r="B5696" s="246" t="str">
        <f>IF('15. Pooled investment vehicles'!C455="","",'15. Pooled investment vehicles'!C455)</f>
        <v/>
      </c>
    </row>
    <row r="5697" spans="1:2">
      <c r="A5697" t="s">
        <v>8376</v>
      </c>
      <c r="B5697" s="246" t="str">
        <f>IF('15. Pooled investment vehicles'!D455="","",'15. Pooled investment vehicles'!D455)</f>
        <v/>
      </c>
    </row>
    <row r="5698" spans="1:2">
      <c r="A5698" t="s">
        <v>8377</v>
      </c>
      <c r="B5698" s="246" t="str">
        <f>IF('15. Pooled investment vehicles'!E455="Please select","",'15. Pooled investment vehicles'!E455)</f>
        <v/>
      </c>
    </row>
    <row r="5699" spans="1:2">
      <c r="A5699" t="s">
        <v>8378</v>
      </c>
      <c r="B5699" s="246" t="str">
        <f>IF('15. Pooled investment vehicles'!F455="Please select","",'15. Pooled investment vehicles'!F455)</f>
        <v/>
      </c>
    </row>
    <row r="5700" spans="1:2">
      <c r="A5700" t="s">
        <v>8379</v>
      </c>
      <c r="B5700" s="246" t="str">
        <f>IF('15. Pooled investment vehicles'!G455="Please select country","",'15. Pooled investment vehicles'!G455)</f>
        <v/>
      </c>
    </row>
    <row r="5701" spans="1:2">
      <c r="A5701" t="s">
        <v>8380</v>
      </c>
      <c r="B5701" s="246" t="str">
        <f>IF('15. Pooled investment vehicles'!H455="","",'15. Pooled investment vehicles'!H455)</f>
        <v/>
      </c>
    </row>
    <row r="5702" spans="1:2">
      <c r="A5702" t="s">
        <v>8381</v>
      </c>
      <c r="B5702" s="246" t="str">
        <f>IF('15. Pooled investment vehicles'!I455="Please select","",'15. Pooled investment vehicles'!I455)</f>
        <v/>
      </c>
    </row>
    <row r="5703" spans="1:2">
      <c r="A5703" t="s">
        <v>8382</v>
      </c>
      <c r="B5703" s="246" t="str">
        <f>IF('15. Pooled investment vehicles'!J455="","",'15. Pooled investment vehicles'!J455)</f>
        <v/>
      </c>
    </row>
    <row r="5704" spans="1:2">
      <c r="A5704" t="s">
        <v>8383</v>
      </c>
      <c r="B5704" s="246" t="str">
        <f>IF('15. Pooled investment vehicles'!K455="","",'15. Pooled investment vehicles'!K455)</f>
        <v/>
      </c>
    </row>
    <row r="5705" spans="1:2">
      <c r="A5705" t="s">
        <v>8384</v>
      </c>
      <c r="B5705" s="246" t="str">
        <f>IF('15. Pooled investment vehicles'!A456="","",'15. Pooled investment vehicles'!A456)</f>
        <v/>
      </c>
    </row>
    <row r="5706" spans="1:2">
      <c r="A5706" t="s">
        <v>8385</v>
      </c>
      <c r="B5706" s="246" t="str">
        <f>IF('15. Pooled investment vehicles'!B456="","",'15. Pooled investment vehicles'!B456)</f>
        <v/>
      </c>
    </row>
    <row r="5707" spans="1:2">
      <c r="A5707" t="s">
        <v>8386</v>
      </c>
      <c r="B5707" s="246" t="str">
        <f>IF('15. Pooled investment vehicles'!C456="","",'15. Pooled investment vehicles'!C456)</f>
        <v/>
      </c>
    </row>
    <row r="5708" spans="1:2">
      <c r="A5708" t="s">
        <v>8387</v>
      </c>
      <c r="B5708" s="246" t="str">
        <f>IF('15. Pooled investment vehicles'!D456="","",'15. Pooled investment vehicles'!D456)</f>
        <v/>
      </c>
    </row>
    <row r="5709" spans="1:2">
      <c r="A5709" t="s">
        <v>8388</v>
      </c>
      <c r="B5709" s="246" t="str">
        <f>IF('15. Pooled investment vehicles'!E456="Please select","",'15. Pooled investment vehicles'!E456)</f>
        <v/>
      </c>
    </row>
    <row r="5710" spans="1:2">
      <c r="A5710" t="s">
        <v>8389</v>
      </c>
      <c r="B5710" s="246" t="str">
        <f>IF('15. Pooled investment vehicles'!F456="Please select","",'15. Pooled investment vehicles'!F456)</f>
        <v/>
      </c>
    </row>
    <row r="5711" spans="1:2">
      <c r="A5711" t="s">
        <v>8390</v>
      </c>
      <c r="B5711" s="246" t="str">
        <f>IF('15. Pooled investment vehicles'!G456="Please select country","",'15. Pooled investment vehicles'!G456)</f>
        <v/>
      </c>
    </row>
    <row r="5712" spans="1:2">
      <c r="A5712" t="s">
        <v>8391</v>
      </c>
      <c r="B5712" s="246" t="str">
        <f>IF('15. Pooled investment vehicles'!H456="","",'15. Pooled investment vehicles'!H456)</f>
        <v/>
      </c>
    </row>
    <row r="5713" spans="1:2">
      <c r="A5713" t="s">
        <v>8392</v>
      </c>
      <c r="B5713" s="246" t="str">
        <f>IF('15. Pooled investment vehicles'!I456="Please select","",'15. Pooled investment vehicles'!I456)</f>
        <v/>
      </c>
    </row>
    <row r="5714" spans="1:2">
      <c r="A5714" t="s">
        <v>8393</v>
      </c>
      <c r="B5714" s="246" t="str">
        <f>IF('15. Pooled investment vehicles'!J456="","",'15. Pooled investment vehicles'!J456)</f>
        <v/>
      </c>
    </row>
    <row r="5715" spans="1:2">
      <c r="A5715" t="s">
        <v>8394</v>
      </c>
      <c r="B5715" s="246" t="str">
        <f>IF('15. Pooled investment vehicles'!K456="","",'15. Pooled investment vehicles'!K456)</f>
        <v/>
      </c>
    </row>
    <row r="5716" spans="1:2">
      <c r="A5716" t="s">
        <v>8395</v>
      </c>
      <c r="B5716" s="246" t="str">
        <f>IF('15. Pooled investment vehicles'!A457="","",'15. Pooled investment vehicles'!A457)</f>
        <v/>
      </c>
    </row>
    <row r="5717" spans="1:2">
      <c r="A5717" t="s">
        <v>8396</v>
      </c>
      <c r="B5717" s="246" t="str">
        <f>IF('15. Pooled investment vehicles'!B457="","",'15. Pooled investment vehicles'!B457)</f>
        <v/>
      </c>
    </row>
    <row r="5718" spans="1:2">
      <c r="A5718" t="s">
        <v>8397</v>
      </c>
      <c r="B5718" s="246" t="str">
        <f>IF('15. Pooled investment vehicles'!C457="","",'15. Pooled investment vehicles'!C457)</f>
        <v/>
      </c>
    </row>
    <row r="5719" spans="1:2">
      <c r="A5719" t="s">
        <v>8398</v>
      </c>
      <c r="B5719" s="246" t="str">
        <f>IF('15. Pooled investment vehicles'!D457="","",'15. Pooled investment vehicles'!D457)</f>
        <v/>
      </c>
    </row>
    <row r="5720" spans="1:2">
      <c r="A5720" t="s">
        <v>8399</v>
      </c>
      <c r="B5720" s="246" t="str">
        <f>IF('15. Pooled investment vehicles'!E457="Please select","",'15. Pooled investment vehicles'!E457)</f>
        <v/>
      </c>
    </row>
    <row r="5721" spans="1:2">
      <c r="A5721" t="s">
        <v>8400</v>
      </c>
      <c r="B5721" s="246" t="str">
        <f>IF('15. Pooled investment vehicles'!F457="Please select","",'15. Pooled investment vehicles'!F457)</f>
        <v/>
      </c>
    </row>
    <row r="5722" spans="1:2">
      <c r="A5722" t="s">
        <v>8401</v>
      </c>
      <c r="B5722" s="246" t="str">
        <f>IF('15. Pooled investment vehicles'!G457="Please select country","",'15. Pooled investment vehicles'!G457)</f>
        <v/>
      </c>
    </row>
    <row r="5723" spans="1:2">
      <c r="A5723" t="s">
        <v>8402</v>
      </c>
      <c r="B5723" s="246" t="str">
        <f>IF('15. Pooled investment vehicles'!H457="","",'15. Pooled investment vehicles'!H457)</f>
        <v/>
      </c>
    </row>
    <row r="5724" spans="1:2">
      <c r="A5724" t="s">
        <v>8403</v>
      </c>
      <c r="B5724" s="246" t="str">
        <f>IF('15. Pooled investment vehicles'!I457="Please select","",'15. Pooled investment vehicles'!I457)</f>
        <v/>
      </c>
    </row>
    <row r="5725" spans="1:2">
      <c r="A5725" t="s">
        <v>8404</v>
      </c>
      <c r="B5725" s="246" t="str">
        <f>IF('15. Pooled investment vehicles'!J457="","",'15. Pooled investment vehicles'!J457)</f>
        <v/>
      </c>
    </row>
    <row r="5726" spans="1:2">
      <c r="A5726" t="s">
        <v>8405</v>
      </c>
      <c r="B5726" s="246" t="str">
        <f>IF('15. Pooled investment vehicles'!K457="","",'15. Pooled investment vehicles'!K457)</f>
        <v/>
      </c>
    </row>
    <row r="5727" spans="1:2">
      <c r="A5727" t="s">
        <v>8406</v>
      </c>
      <c r="B5727" s="246" t="str">
        <f>IF('15. Pooled investment vehicles'!A458="","",'15. Pooled investment vehicles'!A458)</f>
        <v/>
      </c>
    </row>
    <row r="5728" spans="1:2">
      <c r="A5728" t="s">
        <v>8407</v>
      </c>
      <c r="B5728" s="246" t="str">
        <f>IF('15. Pooled investment vehicles'!B458="","",'15. Pooled investment vehicles'!B458)</f>
        <v/>
      </c>
    </row>
    <row r="5729" spans="1:2">
      <c r="A5729" t="s">
        <v>8408</v>
      </c>
      <c r="B5729" s="246" t="str">
        <f>IF('15. Pooled investment vehicles'!C458="","",'15. Pooled investment vehicles'!C458)</f>
        <v/>
      </c>
    </row>
    <row r="5730" spans="1:2">
      <c r="A5730" t="s">
        <v>8409</v>
      </c>
      <c r="B5730" s="246" t="str">
        <f>IF('15. Pooled investment vehicles'!D458="","",'15. Pooled investment vehicles'!D458)</f>
        <v/>
      </c>
    </row>
    <row r="5731" spans="1:2">
      <c r="A5731" t="s">
        <v>8410</v>
      </c>
      <c r="B5731" s="246" t="str">
        <f>IF('15. Pooled investment vehicles'!E458="Please select","",'15. Pooled investment vehicles'!E458)</f>
        <v/>
      </c>
    </row>
    <row r="5732" spans="1:2">
      <c r="A5732" t="s">
        <v>8411</v>
      </c>
      <c r="B5732" s="246" t="str">
        <f>IF('15. Pooled investment vehicles'!F458="Please select","",'15. Pooled investment vehicles'!F458)</f>
        <v/>
      </c>
    </row>
    <row r="5733" spans="1:2">
      <c r="A5733" t="s">
        <v>8412</v>
      </c>
      <c r="B5733" s="246" t="str">
        <f>IF('15. Pooled investment vehicles'!G458="Please select country","",'15. Pooled investment vehicles'!G458)</f>
        <v/>
      </c>
    </row>
    <row r="5734" spans="1:2">
      <c r="A5734" t="s">
        <v>8413</v>
      </c>
      <c r="B5734" s="246" t="str">
        <f>IF('15. Pooled investment vehicles'!H458="","",'15. Pooled investment vehicles'!H458)</f>
        <v/>
      </c>
    </row>
    <row r="5735" spans="1:2">
      <c r="A5735" t="s">
        <v>8414</v>
      </c>
      <c r="B5735" s="246" t="str">
        <f>IF('15. Pooled investment vehicles'!I458="Please select","",'15. Pooled investment vehicles'!I458)</f>
        <v/>
      </c>
    </row>
    <row r="5736" spans="1:2">
      <c r="A5736" t="s">
        <v>8415</v>
      </c>
      <c r="B5736" s="246" t="str">
        <f>IF('15. Pooled investment vehicles'!J458="","",'15. Pooled investment vehicles'!J458)</f>
        <v/>
      </c>
    </row>
    <row r="5737" spans="1:2">
      <c r="A5737" t="s">
        <v>8416</v>
      </c>
      <c r="B5737" s="246" t="str">
        <f>IF('15. Pooled investment vehicles'!K458="","",'15. Pooled investment vehicles'!K458)</f>
        <v/>
      </c>
    </row>
    <row r="5738" spans="1:2">
      <c r="A5738" t="s">
        <v>8417</v>
      </c>
      <c r="B5738" s="246" t="str">
        <f>IF('15. Pooled investment vehicles'!A459="","",'15. Pooled investment vehicles'!A459)</f>
        <v/>
      </c>
    </row>
    <row r="5739" spans="1:2">
      <c r="A5739" t="s">
        <v>8418</v>
      </c>
      <c r="B5739" s="246" t="str">
        <f>IF('15. Pooled investment vehicles'!B459="","",'15. Pooled investment vehicles'!B459)</f>
        <v/>
      </c>
    </row>
    <row r="5740" spans="1:2">
      <c r="A5740" t="s">
        <v>8419</v>
      </c>
      <c r="B5740" s="246" t="str">
        <f>IF('15. Pooled investment vehicles'!C459="","",'15. Pooled investment vehicles'!C459)</f>
        <v/>
      </c>
    </row>
    <row r="5741" spans="1:2">
      <c r="A5741" t="s">
        <v>8420</v>
      </c>
      <c r="B5741" s="246" t="str">
        <f>IF('15. Pooled investment vehicles'!D459="","",'15. Pooled investment vehicles'!D459)</f>
        <v/>
      </c>
    </row>
    <row r="5742" spans="1:2">
      <c r="A5742" t="s">
        <v>8421</v>
      </c>
      <c r="B5742" s="246" t="str">
        <f>IF('15. Pooled investment vehicles'!E459="Please select","",'15. Pooled investment vehicles'!E459)</f>
        <v/>
      </c>
    </row>
    <row r="5743" spans="1:2">
      <c r="A5743" t="s">
        <v>8422</v>
      </c>
      <c r="B5743" s="246" t="str">
        <f>IF('15. Pooled investment vehicles'!F459="Please select","",'15. Pooled investment vehicles'!F459)</f>
        <v/>
      </c>
    </row>
    <row r="5744" spans="1:2">
      <c r="A5744" t="s">
        <v>8423</v>
      </c>
      <c r="B5744" s="246" t="str">
        <f>IF('15. Pooled investment vehicles'!G459="Please select country","",'15. Pooled investment vehicles'!G459)</f>
        <v/>
      </c>
    </row>
    <row r="5745" spans="1:2">
      <c r="A5745" t="s">
        <v>8424</v>
      </c>
      <c r="B5745" s="246" t="str">
        <f>IF('15. Pooled investment vehicles'!H459="","",'15. Pooled investment vehicles'!H459)</f>
        <v/>
      </c>
    </row>
    <row r="5746" spans="1:2">
      <c r="A5746" t="s">
        <v>8425</v>
      </c>
      <c r="B5746" s="246" t="str">
        <f>IF('15. Pooled investment vehicles'!I459="Please select","",'15. Pooled investment vehicles'!I459)</f>
        <v/>
      </c>
    </row>
    <row r="5747" spans="1:2">
      <c r="A5747" t="s">
        <v>8426</v>
      </c>
      <c r="B5747" s="246" t="str">
        <f>IF('15. Pooled investment vehicles'!J459="","",'15. Pooled investment vehicles'!J459)</f>
        <v/>
      </c>
    </row>
    <row r="5748" spans="1:2">
      <c r="A5748" t="s">
        <v>8427</v>
      </c>
      <c r="B5748" s="246" t="str">
        <f>IF('15. Pooled investment vehicles'!K459="","",'15. Pooled investment vehicles'!K459)</f>
        <v/>
      </c>
    </row>
    <row r="5749" spans="1:2">
      <c r="A5749" t="s">
        <v>8428</v>
      </c>
      <c r="B5749" s="246" t="str">
        <f>IF('15. Pooled investment vehicles'!A460="","",'15. Pooled investment vehicles'!A460)</f>
        <v/>
      </c>
    </row>
    <row r="5750" spans="1:2">
      <c r="A5750" t="s">
        <v>8429</v>
      </c>
      <c r="B5750" s="246" t="str">
        <f>IF('15. Pooled investment vehicles'!B460="","",'15. Pooled investment vehicles'!B460)</f>
        <v/>
      </c>
    </row>
    <row r="5751" spans="1:2">
      <c r="A5751" t="s">
        <v>8430</v>
      </c>
      <c r="B5751" s="246" t="str">
        <f>IF('15. Pooled investment vehicles'!C460="","",'15. Pooled investment vehicles'!C460)</f>
        <v/>
      </c>
    </row>
    <row r="5752" spans="1:2">
      <c r="A5752" t="s">
        <v>8431</v>
      </c>
      <c r="B5752" s="246" t="str">
        <f>IF('15. Pooled investment vehicles'!D460="","",'15. Pooled investment vehicles'!D460)</f>
        <v/>
      </c>
    </row>
    <row r="5753" spans="1:2">
      <c r="A5753" t="s">
        <v>8432</v>
      </c>
      <c r="B5753" s="246" t="str">
        <f>IF('15. Pooled investment vehicles'!E460="Please select","",'15. Pooled investment vehicles'!E460)</f>
        <v/>
      </c>
    </row>
    <row r="5754" spans="1:2">
      <c r="A5754" t="s">
        <v>8433</v>
      </c>
      <c r="B5754" s="246" t="str">
        <f>IF('15. Pooled investment vehicles'!F460="Please select","",'15. Pooled investment vehicles'!F460)</f>
        <v/>
      </c>
    </row>
    <row r="5755" spans="1:2">
      <c r="A5755" t="s">
        <v>8434</v>
      </c>
      <c r="B5755" s="246" t="str">
        <f>IF('15. Pooled investment vehicles'!G460="Please select country","",'15. Pooled investment vehicles'!G460)</f>
        <v/>
      </c>
    </row>
    <row r="5756" spans="1:2">
      <c r="A5756" t="s">
        <v>8435</v>
      </c>
      <c r="B5756" s="246" t="str">
        <f>IF('15. Pooled investment vehicles'!H460="","",'15. Pooled investment vehicles'!H460)</f>
        <v/>
      </c>
    </row>
    <row r="5757" spans="1:2">
      <c r="A5757" t="s">
        <v>8436</v>
      </c>
      <c r="B5757" s="246" t="str">
        <f>IF('15. Pooled investment vehicles'!I460="Please select","",'15. Pooled investment vehicles'!I460)</f>
        <v/>
      </c>
    </row>
    <row r="5758" spans="1:2">
      <c r="A5758" t="s">
        <v>8437</v>
      </c>
      <c r="B5758" s="246" t="str">
        <f>IF('15. Pooled investment vehicles'!J460="","",'15. Pooled investment vehicles'!J460)</f>
        <v/>
      </c>
    </row>
    <row r="5759" spans="1:2">
      <c r="A5759" t="s">
        <v>8438</v>
      </c>
      <c r="B5759" s="246" t="str">
        <f>IF('15. Pooled investment vehicles'!K460="","",'15. Pooled investment vehicles'!K460)</f>
        <v/>
      </c>
    </row>
    <row r="5760" spans="1:2">
      <c r="A5760" t="s">
        <v>8439</v>
      </c>
      <c r="B5760" s="246" t="str">
        <f>IF('15. Pooled investment vehicles'!A461="","",'15. Pooled investment vehicles'!A461)</f>
        <v/>
      </c>
    </row>
    <row r="5761" spans="1:2">
      <c r="A5761" t="s">
        <v>8440</v>
      </c>
      <c r="B5761" s="246" t="str">
        <f>IF('15. Pooled investment vehicles'!B461="","",'15. Pooled investment vehicles'!B461)</f>
        <v/>
      </c>
    </row>
    <row r="5762" spans="1:2">
      <c r="A5762" t="s">
        <v>8441</v>
      </c>
      <c r="B5762" s="246" t="str">
        <f>IF('15. Pooled investment vehicles'!C461="","",'15. Pooled investment vehicles'!C461)</f>
        <v/>
      </c>
    </row>
    <row r="5763" spans="1:2">
      <c r="A5763" t="s">
        <v>8442</v>
      </c>
      <c r="B5763" s="246" t="str">
        <f>IF('15. Pooled investment vehicles'!D461="","",'15. Pooled investment vehicles'!D461)</f>
        <v/>
      </c>
    </row>
    <row r="5764" spans="1:2">
      <c r="A5764" t="s">
        <v>8443</v>
      </c>
      <c r="B5764" s="246" t="str">
        <f>IF('15. Pooled investment vehicles'!E461="Please select","",'15. Pooled investment vehicles'!E461)</f>
        <v/>
      </c>
    </row>
    <row r="5765" spans="1:2">
      <c r="A5765" t="s">
        <v>8444</v>
      </c>
      <c r="B5765" s="246" t="str">
        <f>IF('15. Pooled investment vehicles'!F461="Please select","",'15. Pooled investment vehicles'!F461)</f>
        <v/>
      </c>
    </row>
    <row r="5766" spans="1:2">
      <c r="A5766" t="s">
        <v>8445</v>
      </c>
      <c r="B5766" s="246" t="str">
        <f>IF('15. Pooled investment vehicles'!G461="Please select country","",'15. Pooled investment vehicles'!G461)</f>
        <v/>
      </c>
    </row>
    <row r="5767" spans="1:2">
      <c r="A5767" t="s">
        <v>8446</v>
      </c>
      <c r="B5767" s="246" t="str">
        <f>IF('15. Pooled investment vehicles'!H461="","",'15. Pooled investment vehicles'!H461)</f>
        <v/>
      </c>
    </row>
    <row r="5768" spans="1:2">
      <c r="A5768" t="s">
        <v>8447</v>
      </c>
      <c r="B5768" s="246" t="str">
        <f>IF('15. Pooled investment vehicles'!I461="Please select","",'15. Pooled investment vehicles'!I461)</f>
        <v/>
      </c>
    </row>
    <row r="5769" spans="1:2">
      <c r="A5769" t="s">
        <v>8448</v>
      </c>
      <c r="B5769" s="246" t="str">
        <f>IF('15. Pooled investment vehicles'!J461="","",'15. Pooled investment vehicles'!J461)</f>
        <v/>
      </c>
    </row>
    <row r="5770" spans="1:2">
      <c r="A5770" t="s">
        <v>8449</v>
      </c>
      <c r="B5770" s="246" t="str">
        <f>IF('15. Pooled investment vehicles'!K461="","",'15. Pooled investment vehicles'!K461)</f>
        <v/>
      </c>
    </row>
    <row r="5771" spans="1:2">
      <c r="A5771" t="s">
        <v>8450</v>
      </c>
      <c r="B5771" s="246" t="str">
        <f>IF('15. Pooled investment vehicles'!A462="","",'15. Pooled investment vehicles'!A462)</f>
        <v/>
      </c>
    </row>
    <row r="5772" spans="1:2">
      <c r="A5772" t="s">
        <v>8451</v>
      </c>
      <c r="B5772" s="246" t="str">
        <f>IF('15. Pooled investment vehicles'!B462="","",'15. Pooled investment vehicles'!B462)</f>
        <v/>
      </c>
    </row>
    <row r="5773" spans="1:2">
      <c r="A5773" t="s">
        <v>8452</v>
      </c>
      <c r="B5773" s="246" t="str">
        <f>IF('15. Pooled investment vehicles'!C462="","",'15. Pooled investment vehicles'!C462)</f>
        <v/>
      </c>
    </row>
    <row r="5774" spans="1:2">
      <c r="A5774" t="s">
        <v>8453</v>
      </c>
      <c r="B5774" s="246" t="str">
        <f>IF('15. Pooled investment vehicles'!D462="","",'15. Pooled investment vehicles'!D462)</f>
        <v/>
      </c>
    </row>
    <row r="5775" spans="1:2">
      <c r="A5775" t="s">
        <v>8454</v>
      </c>
      <c r="B5775" s="246" t="str">
        <f>IF('15. Pooled investment vehicles'!E462="Please select","",'15. Pooled investment vehicles'!E462)</f>
        <v/>
      </c>
    </row>
    <row r="5776" spans="1:2">
      <c r="A5776" t="s">
        <v>8455</v>
      </c>
      <c r="B5776" s="246" t="str">
        <f>IF('15. Pooled investment vehicles'!F462="Please select","",'15. Pooled investment vehicles'!F462)</f>
        <v/>
      </c>
    </row>
    <row r="5777" spans="1:2">
      <c r="A5777" t="s">
        <v>8456</v>
      </c>
      <c r="B5777" s="246" t="str">
        <f>IF('15. Pooled investment vehicles'!G462="Please select country","",'15. Pooled investment vehicles'!G462)</f>
        <v/>
      </c>
    </row>
    <row r="5778" spans="1:2">
      <c r="A5778" t="s">
        <v>8457</v>
      </c>
      <c r="B5778" s="246" t="str">
        <f>IF('15. Pooled investment vehicles'!H462="","",'15. Pooled investment vehicles'!H462)</f>
        <v/>
      </c>
    </row>
    <row r="5779" spans="1:2">
      <c r="A5779" t="s">
        <v>8458</v>
      </c>
      <c r="B5779" s="246" t="str">
        <f>IF('15. Pooled investment vehicles'!I462="Please select","",'15. Pooled investment vehicles'!I462)</f>
        <v/>
      </c>
    </row>
    <row r="5780" spans="1:2">
      <c r="A5780" t="s">
        <v>8459</v>
      </c>
      <c r="B5780" s="246" t="str">
        <f>IF('15. Pooled investment vehicles'!J462="","",'15. Pooled investment vehicles'!J462)</f>
        <v/>
      </c>
    </row>
    <row r="5781" spans="1:2">
      <c r="A5781" t="s">
        <v>8460</v>
      </c>
      <c r="B5781" s="246" t="str">
        <f>IF('15. Pooled investment vehicles'!K462="","",'15. Pooled investment vehicles'!K462)</f>
        <v/>
      </c>
    </row>
    <row r="5782" spans="1:2">
      <c r="A5782" t="s">
        <v>8461</v>
      </c>
      <c r="B5782" s="246" t="str">
        <f>IF('15. Pooled investment vehicles'!A463="","",'15. Pooled investment vehicles'!A463)</f>
        <v/>
      </c>
    </row>
    <row r="5783" spans="1:2">
      <c r="A5783" t="s">
        <v>8462</v>
      </c>
      <c r="B5783" s="246" t="str">
        <f>IF('15. Pooled investment vehicles'!B463="","",'15. Pooled investment vehicles'!B463)</f>
        <v/>
      </c>
    </row>
    <row r="5784" spans="1:2">
      <c r="A5784" t="s">
        <v>8463</v>
      </c>
      <c r="B5784" s="246" t="str">
        <f>IF('15. Pooled investment vehicles'!C463="","",'15. Pooled investment vehicles'!C463)</f>
        <v/>
      </c>
    </row>
    <row r="5785" spans="1:2">
      <c r="A5785" t="s">
        <v>8464</v>
      </c>
      <c r="B5785" s="246" t="str">
        <f>IF('15. Pooled investment vehicles'!D463="","",'15. Pooled investment vehicles'!D463)</f>
        <v/>
      </c>
    </row>
    <row r="5786" spans="1:2">
      <c r="A5786" t="s">
        <v>8465</v>
      </c>
      <c r="B5786" s="246" t="str">
        <f>IF('15. Pooled investment vehicles'!E463="Please select","",'15. Pooled investment vehicles'!E463)</f>
        <v/>
      </c>
    </row>
    <row r="5787" spans="1:2">
      <c r="A5787" t="s">
        <v>8466</v>
      </c>
      <c r="B5787" s="246" t="str">
        <f>IF('15. Pooled investment vehicles'!F463="Please select","",'15. Pooled investment vehicles'!F463)</f>
        <v/>
      </c>
    </row>
    <row r="5788" spans="1:2">
      <c r="A5788" t="s">
        <v>8467</v>
      </c>
      <c r="B5788" s="246" t="str">
        <f>IF('15. Pooled investment vehicles'!G463="Please select country","",'15. Pooled investment vehicles'!G463)</f>
        <v/>
      </c>
    </row>
    <row r="5789" spans="1:2">
      <c r="A5789" t="s">
        <v>8468</v>
      </c>
      <c r="B5789" s="246" t="str">
        <f>IF('15. Pooled investment vehicles'!H463="","",'15. Pooled investment vehicles'!H463)</f>
        <v/>
      </c>
    </row>
    <row r="5790" spans="1:2">
      <c r="A5790" t="s">
        <v>8469</v>
      </c>
      <c r="B5790" s="246" t="str">
        <f>IF('15. Pooled investment vehicles'!I463="Please select","",'15. Pooled investment vehicles'!I463)</f>
        <v/>
      </c>
    </row>
    <row r="5791" spans="1:2">
      <c r="A5791" t="s">
        <v>8470</v>
      </c>
      <c r="B5791" s="246" t="str">
        <f>IF('15. Pooled investment vehicles'!J463="","",'15. Pooled investment vehicles'!J463)</f>
        <v/>
      </c>
    </row>
    <row r="5792" spans="1:2">
      <c r="A5792" t="s">
        <v>8471</v>
      </c>
      <c r="B5792" s="246" t="str">
        <f>IF('15. Pooled investment vehicles'!K463="","",'15. Pooled investment vehicles'!K463)</f>
        <v/>
      </c>
    </row>
    <row r="5793" spans="1:2">
      <c r="A5793" t="s">
        <v>8472</v>
      </c>
      <c r="B5793" s="246" t="str">
        <f>IF('15. Pooled investment vehicles'!A464="","",'15. Pooled investment vehicles'!A464)</f>
        <v/>
      </c>
    </row>
    <row r="5794" spans="1:2">
      <c r="A5794" t="s">
        <v>8473</v>
      </c>
      <c r="B5794" s="246" t="str">
        <f>IF('15. Pooled investment vehicles'!B464="","",'15. Pooled investment vehicles'!B464)</f>
        <v/>
      </c>
    </row>
    <row r="5795" spans="1:2">
      <c r="A5795" t="s">
        <v>8474</v>
      </c>
      <c r="B5795" s="246" t="str">
        <f>IF('15. Pooled investment vehicles'!C464="","",'15. Pooled investment vehicles'!C464)</f>
        <v/>
      </c>
    </row>
    <row r="5796" spans="1:2">
      <c r="A5796" t="s">
        <v>8475</v>
      </c>
      <c r="B5796" s="246" t="str">
        <f>IF('15. Pooled investment vehicles'!D464="","",'15. Pooled investment vehicles'!D464)</f>
        <v/>
      </c>
    </row>
    <row r="5797" spans="1:2">
      <c r="A5797" t="s">
        <v>8476</v>
      </c>
      <c r="B5797" s="246" t="str">
        <f>IF('15. Pooled investment vehicles'!E464="Please select","",'15. Pooled investment vehicles'!E464)</f>
        <v/>
      </c>
    </row>
    <row r="5798" spans="1:2">
      <c r="A5798" t="s">
        <v>8477</v>
      </c>
      <c r="B5798" s="246" t="str">
        <f>IF('15. Pooled investment vehicles'!F464="Please select","",'15. Pooled investment vehicles'!F464)</f>
        <v/>
      </c>
    </row>
    <row r="5799" spans="1:2">
      <c r="A5799" t="s">
        <v>8478</v>
      </c>
      <c r="B5799" s="246" t="str">
        <f>IF('15. Pooled investment vehicles'!G464="Please select country","",'15. Pooled investment vehicles'!G464)</f>
        <v/>
      </c>
    </row>
    <row r="5800" spans="1:2">
      <c r="A5800" t="s">
        <v>8479</v>
      </c>
      <c r="B5800" s="246" t="str">
        <f>IF('15. Pooled investment vehicles'!H464="","",'15. Pooled investment vehicles'!H464)</f>
        <v/>
      </c>
    </row>
    <row r="5801" spans="1:2">
      <c r="A5801" t="s">
        <v>8480</v>
      </c>
      <c r="B5801" s="246" t="str">
        <f>IF('15. Pooled investment vehicles'!I464="Please select","",'15. Pooled investment vehicles'!I464)</f>
        <v/>
      </c>
    </row>
    <row r="5802" spans="1:2">
      <c r="A5802" t="s">
        <v>8481</v>
      </c>
      <c r="B5802" s="246" t="str">
        <f>IF('15. Pooled investment vehicles'!J464="","",'15. Pooled investment vehicles'!J464)</f>
        <v/>
      </c>
    </row>
    <row r="5803" spans="1:2">
      <c r="A5803" t="s">
        <v>8482</v>
      </c>
      <c r="B5803" s="246" t="str">
        <f>IF('15. Pooled investment vehicles'!K464="","",'15. Pooled investment vehicles'!K464)</f>
        <v/>
      </c>
    </row>
    <row r="5804" spans="1:2">
      <c r="A5804" t="s">
        <v>8483</v>
      </c>
      <c r="B5804" s="246" t="str">
        <f>IF('15. Pooled investment vehicles'!A465="","",'15. Pooled investment vehicles'!A465)</f>
        <v/>
      </c>
    </row>
    <row r="5805" spans="1:2">
      <c r="A5805" t="s">
        <v>8484</v>
      </c>
      <c r="B5805" s="246" t="str">
        <f>IF('15. Pooled investment vehicles'!B465="","",'15. Pooled investment vehicles'!B465)</f>
        <v/>
      </c>
    </row>
    <row r="5806" spans="1:2">
      <c r="A5806" t="s">
        <v>8485</v>
      </c>
      <c r="B5806" s="246" t="str">
        <f>IF('15. Pooled investment vehicles'!C465="","",'15. Pooled investment vehicles'!C465)</f>
        <v/>
      </c>
    </row>
    <row r="5807" spans="1:2">
      <c r="A5807" t="s">
        <v>8486</v>
      </c>
      <c r="B5807" s="246" t="str">
        <f>IF('15. Pooled investment vehicles'!D465="","",'15. Pooled investment vehicles'!D465)</f>
        <v/>
      </c>
    </row>
    <row r="5808" spans="1:2">
      <c r="A5808" t="s">
        <v>8487</v>
      </c>
      <c r="B5808" s="246" t="str">
        <f>IF('15. Pooled investment vehicles'!E465="Please select","",'15. Pooled investment vehicles'!E465)</f>
        <v/>
      </c>
    </row>
    <row r="5809" spans="1:2">
      <c r="A5809" t="s">
        <v>8488</v>
      </c>
      <c r="B5809" s="246" t="str">
        <f>IF('15. Pooled investment vehicles'!F465="Please select","",'15. Pooled investment vehicles'!F465)</f>
        <v/>
      </c>
    </row>
    <row r="5810" spans="1:2">
      <c r="A5810" t="s">
        <v>8489</v>
      </c>
      <c r="B5810" s="246" t="str">
        <f>IF('15. Pooled investment vehicles'!G465="Please select country","",'15. Pooled investment vehicles'!G465)</f>
        <v/>
      </c>
    </row>
    <row r="5811" spans="1:2">
      <c r="A5811" t="s">
        <v>8490</v>
      </c>
      <c r="B5811" s="246" t="str">
        <f>IF('15. Pooled investment vehicles'!H465="","",'15. Pooled investment vehicles'!H465)</f>
        <v/>
      </c>
    </row>
    <row r="5812" spans="1:2">
      <c r="A5812" t="s">
        <v>8491</v>
      </c>
      <c r="B5812" s="246" t="str">
        <f>IF('15. Pooled investment vehicles'!I465="Please select","",'15. Pooled investment vehicles'!I465)</f>
        <v/>
      </c>
    </row>
    <row r="5813" spans="1:2">
      <c r="A5813" t="s">
        <v>8492</v>
      </c>
      <c r="B5813" s="246" t="str">
        <f>IF('15. Pooled investment vehicles'!J465="","",'15. Pooled investment vehicles'!J465)</f>
        <v/>
      </c>
    </row>
    <row r="5814" spans="1:2">
      <c r="A5814" t="s">
        <v>8493</v>
      </c>
      <c r="B5814" s="246" t="str">
        <f>IF('15. Pooled investment vehicles'!K465="","",'15. Pooled investment vehicles'!K465)</f>
        <v/>
      </c>
    </row>
    <row r="5815" spans="1:2">
      <c r="A5815" t="s">
        <v>8494</v>
      </c>
      <c r="B5815" s="246" t="str">
        <f>IF('15. Pooled investment vehicles'!A466="","",'15. Pooled investment vehicles'!A466)</f>
        <v/>
      </c>
    </row>
    <row r="5816" spans="1:2">
      <c r="A5816" t="s">
        <v>8495</v>
      </c>
      <c r="B5816" s="246" t="str">
        <f>IF('15. Pooled investment vehicles'!B466="","",'15. Pooled investment vehicles'!B466)</f>
        <v/>
      </c>
    </row>
    <row r="5817" spans="1:2">
      <c r="A5817" t="s">
        <v>8496</v>
      </c>
      <c r="B5817" s="246" t="str">
        <f>IF('15. Pooled investment vehicles'!C466="","",'15. Pooled investment vehicles'!C466)</f>
        <v/>
      </c>
    </row>
    <row r="5818" spans="1:2">
      <c r="A5818" t="s">
        <v>8497</v>
      </c>
      <c r="B5818" s="246" t="str">
        <f>IF('15. Pooled investment vehicles'!D466="","",'15. Pooled investment vehicles'!D466)</f>
        <v/>
      </c>
    </row>
    <row r="5819" spans="1:2">
      <c r="A5819" t="s">
        <v>8498</v>
      </c>
      <c r="B5819" s="246" t="str">
        <f>IF('15. Pooled investment vehicles'!E466="Please select","",'15. Pooled investment vehicles'!E466)</f>
        <v/>
      </c>
    </row>
    <row r="5820" spans="1:2">
      <c r="A5820" t="s">
        <v>8499</v>
      </c>
      <c r="B5820" s="246" t="str">
        <f>IF('15. Pooled investment vehicles'!F466="Please select","",'15. Pooled investment vehicles'!F466)</f>
        <v/>
      </c>
    </row>
    <row r="5821" spans="1:2">
      <c r="A5821" t="s">
        <v>8500</v>
      </c>
      <c r="B5821" s="246" t="str">
        <f>IF('15. Pooled investment vehicles'!G466="Please select country","",'15. Pooled investment vehicles'!G466)</f>
        <v/>
      </c>
    </row>
    <row r="5822" spans="1:2">
      <c r="A5822" t="s">
        <v>8501</v>
      </c>
      <c r="B5822" s="246" t="str">
        <f>IF('15. Pooled investment vehicles'!H466="","",'15. Pooled investment vehicles'!H466)</f>
        <v/>
      </c>
    </row>
    <row r="5823" spans="1:2">
      <c r="A5823" t="s">
        <v>8502</v>
      </c>
      <c r="B5823" s="246" t="str">
        <f>IF('15. Pooled investment vehicles'!I466="Please select","",'15. Pooled investment vehicles'!I466)</f>
        <v/>
      </c>
    </row>
    <row r="5824" spans="1:2">
      <c r="A5824" t="s">
        <v>8503</v>
      </c>
      <c r="B5824" s="246" t="str">
        <f>IF('15. Pooled investment vehicles'!J466="","",'15. Pooled investment vehicles'!J466)</f>
        <v/>
      </c>
    </row>
    <row r="5825" spans="1:2">
      <c r="A5825" t="s">
        <v>8504</v>
      </c>
      <c r="B5825" s="246" t="str">
        <f>IF('15. Pooled investment vehicles'!K466="","",'15. Pooled investment vehicles'!K466)</f>
        <v/>
      </c>
    </row>
    <row r="5826" spans="1:2">
      <c r="A5826" t="s">
        <v>8505</v>
      </c>
      <c r="B5826" s="246" t="str">
        <f>IF('15. Pooled investment vehicles'!A467="","",'15. Pooled investment vehicles'!A467)</f>
        <v/>
      </c>
    </row>
    <row r="5827" spans="1:2">
      <c r="A5827" t="s">
        <v>8506</v>
      </c>
      <c r="B5827" s="246" t="str">
        <f>IF('15. Pooled investment vehicles'!B467="","",'15. Pooled investment vehicles'!B467)</f>
        <v/>
      </c>
    </row>
    <row r="5828" spans="1:2">
      <c r="A5828" t="s">
        <v>8507</v>
      </c>
      <c r="B5828" s="246" t="str">
        <f>IF('15. Pooled investment vehicles'!C467="","",'15. Pooled investment vehicles'!C467)</f>
        <v/>
      </c>
    </row>
    <row r="5829" spans="1:2">
      <c r="A5829" t="s">
        <v>8508</v>
      </c>
      <c r="B5829" s="246" t="str">
        <f>IF('15. Pooled investment vehicles'!D467="","",'15. Pooled investment vehicles'!D467)</f>
        <v/>
      </c>
    </row>
    <row r="5830" spans="1:2">
      <c r="A5830" t="s">
        <v>8509</v>
      </c>
      <c r="B5830" s="246" t="str">
        <f>IF('15. Pooled investment vehicles'!E467="Please select","",'15. Pooled investment vehicles'!E467)</f>
        <v/>
      </c>
    </row>
    <row r="5831" spans="1:2">
      <c r="A5831" t="s">
        <v>8510</v>
      </c>
      <c r="B5831" s="246" t="str">
        <f>IF('15. Pooled investment vehicles'!F467="Please select","",'15. Pooled investment vehicles'!F467)</f>
        <v/>
      </c>
    </row>
    <row r="5832" spans="1:2">
      <c r="A5832" t="s">
        <v>8511</v>
      </c>
      <c r="B5832" s="246" t="str">
        <f>IF('15. Pooled investment vehicles'!G467="Please select country","",'15. Pooled investment vehicles'!G467)</f>
        <v/>
      </c>
    </row>
    <row r="5833" spans="1:2">
      <c r="A5833" t="s">
        <v>8512</v>
      </c>
      <c r="B5833" s="246" t="str">
        <f>IF('15. Pooled investment vehicles'!H467="","",'15. Pooled investment vehicles'!H467)</f>
        <v/>
      </c>
    </row>
    <row r="5834" spans="1:2">
      <c r="A5834" t="s">
        <v>8513</v>
      </c>
      <c r="B5834" s="246" t="str">
        <f>IF('15. Pooled investment vehicles'!I467="Please select","",'15. Pooled investment vehicles'!I467)</f>
        <v/>
      </c>
    </row>
    <row r="5835" spans="1:2">
      <c r="A5835" t="s">
        <v>8514</v>
      </c>
      <c r="B5835" s="246" t="str">
        <f>IF('15. Pooled investment vehicles'!J467="","",'15. Pooled investment vehicles'!J467)</f>
        <v/>
      </c>
    </row>
    <row r="5836" spans="1:2">
      <c r="A5836" t="s">
        <v>8515</v>
      </c>
      <c r="B5836" s="246" t="str">
        <f>IF('15. Pooled investment vehicles'!K467="","",'15. Pooled investment vehicles'!K467)</f>
        <v/>
      </c>
    </row>
    <row r="5837" spans="1:2">
      <c r="A5837" t="s">
        <v>8516</v>
      </c>
      <c r="B5837" s="246" t="str">
        <f>IF('15. Pooled investment vehicles'!A468="","",'15. Pooled investment vehicles'!A468)</f>
        <v/>
      </c>
    </row>
    <row r="5838" spans="1:2">
      <c r="A5838" t="s">
        <v>8517</v>
      </c>
      <c r="B5838" s="246" t="str">
        <f>IF('15. Pooled investment vehicles'!B468="","",'15. Pooled investment vehicles'!B468)</f>
        <v/>
      </c>
    </row>
    <row r="5839" spans="1:2">
      <c r="A5839" t="s">
        <v>8518</v>
      </c>
      <c r="B5839" s="246" t="str">
        <f>IF('15. Pooled investment vehicles'!C468="","",'15. Pooled investment vehicles'!C468)</f>
        <v/>
      </c>
    </row>
    <row r="5840" spans="1:2">
      <c r="A5840" t="s">
        <v>8519</v>
      </c>
      <c r="B5840" s="246" t="str">
        <f>IF('15. Pooled investment vehicles'!D468="","",'15. Pooled investment vehicles'!D468)</f>
        <v/>
      </c>
    </row>
    <row r="5841" spans="1:2">
      <c r="A5841" t="s">
        <v>8520</v>
      </c>
      <c r="B5841" s="246" t="str">
        <f>IF('15. Pooled investment vehicles'!E468="Please select","",'15. Pooled investment vehicles'!E468)</f>
        <v/>
      </c>
    </row>
    <row r="5842" spans="1:2">
      <c r="A5842" t="s">
        <v>8521</v>
      </c>
      <c r="B5842" s="246" t="str">
        <f>IF('15. Pooled investment vehicles'!F468="Please select","",'15. Pooled investment vehicles'!F468)</f>
        <v/>
      </c>
    </row>
    <row r="5843" spans="1:2">
      <c r="A5843" t="s">
        <v>8522</v>
      </c>
      <c r="B5843" s="246" t="str">
        <f>IF('15. Pooled investment vehicles'!G468="Please select country","",'15. Pooled investment vehicles'!G468)</f>
        <v/>
      </c>
    </row>
    <row r="5844" spans="1:2">
      <c r="A5844" t="s">
        <v>8523</v>
      </c>
      <c r="B5844" s="246" t="str">
        <f>IF('15. Pooled investment vehicles'!H468="","",'15. Pooled investment vehicles'!H468)</f>
        <v/>
      </c>
    </row>
    <row r="5845" spans="1:2">
      <c r="A5845" t="s">
        <v>8524</v>
      </c>
      <c r="B5845" s="246" t="str">
        <f>IF('15. Pooled investment vehicles'!I468="Please select","",'15. Pooled investment vehicles'!I468)</f>
        <v/>
      </c>
    </row>
    <row r="5846" spans="1:2">
      <c r="A5846" t="s">
        <v>8525</v>
      </c>
      <c r="B5846" s="246" t="str">
        <f>IF('15. Pooled investment vehicles'!J468="","",'15. Pooled investment vehicles'!J468)</f>
        <v/>
      </c>
    </row>
    <row r="5847" spans="1:2">
      <c r="A5847" t="s">
        <v>8526</v>
      </c>
      <c r="B5847" s="246" t="str">
        <f>IF('15. Pooled investment vehicles'!K468="","",'15. Pooled investment vehicles'!K468)</f>
        <v/>
      </c>
    </row>
    <row r="5848" spans="1:2">
      <c r="A5848" t="s">
        <v>8527</v>
      </c>
      <c r="B5848" s="246" t="str">
        <f>IF('15. Pooled investment vehicles'!A469="","",'15. Pooled investment vehicles'!A469)</f>
        <v/>
      </c>
    </row>
    <row r="5849" spans="1:2">
      <c r="A5849" t="s">
        <v>8528</v>
      </c>
      <c r="B5849" s="246" t="str">
        <f>IF('15. Pooled investment vehicles'!B469="","",'15. Pooled investment vehicles'!B469)</f>
        <v/>
      </c>
    </row>
    <row r="5850" spans="1:2">
      <c r="A5850" t="s">
        <v>8529</v>
      </c>
      <c r="B5850" s="246" t="str">
        <f>IF('15. Pooled investment vehicles'!C469="","",'15. Pooled investment vehicles'!C469)</f>
        <v/>
      </c>
    </row>
    <row r="5851" spans="1:2">
      <c r="A5851" t="s">
        <v>8530</v>
      </c>
      <c r="B5851" s="246" t="str">
        <f>IF('15. Pooled investment vehicles'!D469="","",'15. Pooled investment vehicles'!D469)</f>
        <v/>
      </c>
    </row>
    <row r="5852" spans="1:2">
      <c r="A5852" t="s">
        <v>8531</v>
      </c>
      <c r="B5852" s="246" t="str">
        <f>IF('15. Pooled investment vehicles'!E469="Please select","",'15. Pooled investment vehicles'!E469)</f>
        <v/>
      </c>
    </row>
    <row r="5853" spans="1:2">
      <c r="A5853" t="s">
        <v>8532</v>
      </c>
      <c r="B5853" s="246" t="str">
        <f>IF('15. Pooled investment vehicles'!F469="Please select","",'15. Pooled investment vehicles'!F469)</f>
        <v/>
      </c>
    </row>
    <row r="5854" spans="1:2">
      <c r="A5854" t="s">
        <v>8533</v>
      </c>
      <c r="B5854" s="246" t="str">
        <f>IF('15. Pooled investment vehicles'!G469="Please select country","",'15. Pooled investment vehicles'!G469)</f>
        <v/>
      </c>
    </row>
    <row r="5855" spans="1:2">
      <c r="A5855" t="s">
        <v>8534</v>
      </c>
      <c r="B5855" s="246" t="str">
        <f>IF('15. Pooled investment vehicles'!H469="","",'15. Pooled investment vehicles'!H469)</f>
        <v/>
      </c>
    </row>
    <row r="5856" spans="1:2">
      <c r="A5856" t="s">
        <v>8535</v>
      </c>
      <c r="B5856" s="246" t="str">
        <f>IF('15. Pooled investment vehicles'!I469="Please select","",'15. Pooled investment vehicles'!I469)</f>
        <v/>
      </c>
    </row>
    <row r="5857" spans="1:2">
      <c r="A5857" t="s">
        <v>8536</v>
      </c>
      <c r="B5857" s="246" t="str">
        <f>IF('15. Pooled investment vehicles'!J469="","",'15. Pooled investment vehicles'!J469)</f>
        <v/>
      </c>
    </row>
    <row r="5858" spans="1:2">
      <c r="A5858" t="s">
        <v>8537</v>
      </c>
      <c r="B5858" s="246" t="str">
        <f>IF('15. Pooled investment vehicles'!K469="","",'15. Pooled investment vehicles'!K469)</f>
        <v/>
      </c>
    </row>
    <row r="5859" spans="1:2">
      <c r="A5859" t="s">
        <v>8538</v>
      </c>
      <c r="B5859" s="246" t="str">
        <f>IF('15. Pooled investment vehicles'!A470="","",'15. Pooled investment vehicles'!A470)</f>
        <v/>
      </c>
    </row>
    <row r="5860" spans="1:2">
      <c r="A5860" t="s">
        <v>8539</v>
      </c>
      <c r="B5860" s="246" t="str">
        <f>IF('15. Pooled investment vehicles'!B470="","",'15. Pooled investment vehicles'!B470)</f>
        <v/>
      </c>
    </row>
    <row r="5861" spans="1:2">
      <c r="A5861" t="s">
        <v>8540</v>
      </c>
      <c r="B5861" s="246" t="str">
        <f>IF('15. Pooled investment vehicles'!C470="","",'15. Pooled investment vehicles'!C470)</f>
        <v/>
      </c>
    </row>
    <row r="5862" spans="1:2">
      <c r="A5862" t="s">
        <v>8541</v>
      </c>
      <c r="B5862" s="246" t="str">
        <f>IF('15. Pooled investment vehicles'!D470="","",'15. Pooled investment vehicles'!D470)</f>
        <v/>
      </c>
    </row>
    <row r="5863" spans="1:2">
      <c r="A5863" t="s">
        <v>8542</v>
      </c>
      <c r="B5863" s="246" t="str">
        <f>IF('15. Pooled investment vehicles'!E470="Please select","",'15. Pooled investment vehicles'!E470)</f>
        <v/>
      </c>
    </row>
    <row r="5864" spans="1:2">
      <c r="A5864" t="s">
        <v>8543</v>
      </c>
      <c r="B5864" s="246" t="str">
        <f>IF('15. Pooled investment vehicles'!F470="Please select","",'15. Pooled investment vehicles'!F470)</f>
        <v/>
      </c>
    </row>
    <row r="5865" spans="1:2">
      <c r="A5865" t="s">
        <v>8544</v>
      </c>
      <c r="B5865" s="246" t="str">
        <f>IF('15. Pooled investment vehicles'!G470="Please select country","",'15. Pooled investment vehicles'!G470)</f>
        <v/>
      </c>
    </row>
    <row r="5866" spans="1:2">
      <c r="A5866" t="s">
        <v>8545</v>
      </c>
      <c r="B5866" s="246" t="str">
        <f>IF('15. Pooled investment vehicles'!H470="","",'15. Pooled investment vehicles'!H470)</f>
        <v/>
      </c>
    </row>
    <row r="5867" spans="1:2">
      <c r="A5867" t="s">
        <v>8546</v>
      </c>
      <c r="B5867" s="246" t="str">
        <f>IF('15. Pooled investment vehicles'!I470="Please select","",'15. Pooled investment vehicles'!I470)</f>
        <v/>
      </c>
    </row>
    <row r="5868" spans="1:2">
      <c r="A5868" t="s">
        <v>8547</v>
      </c>
      <c r="B5868" s="246" t="str">
        <f>IF('15. Pooled investment vehicles'!J470="","",'15. Pooled investment vehicles'!J470)</f>
        <v/>
      </c>
    </row>
    <row r="5869" spans="1:2">
      <c r="A5869" t="s">
        <v>8548</v>
      </c>
      <c r="B5869" s="246" t="str">
        <f>IF('15. Pooled investment vehicles'!K470="","",'15. Pooled investment vehicles'!K470)</f>
        <v/>
      </c>
    </row>
    <row r="5870" spans="1:2">
      <c r="A5870" t="s">
        <v>8549</v>
      </c>
      <c r="B5870" s="246" t="str">
        <f>IF('15. Pooled investment vehicles'!A471="","",'15. Pooled investment vehicles'!A471)</f>
        <v/>
      </c>
    </row>
    <row r="5871" spans="1:2">
      <c r="A5871" t="s">
        <v>8550</v>
      </c>
      <c r="B5871" s="246" t="str">
        <f>IF('15. Pooled investment vehicles'!B471="","",'15. Pooled investment vehicles'!B471)</f>
        <v/>
      </c>
    </row>
    <row r="5872" spans="1:2">
      <c r="A5872" t="s">
        <v>8551</v>
      </c>
      <c r="B5872" s="246" t="str">
        <f>IF('15. Pooled investment vehicles'!C471="","",'15. Pooled investment vehicles'!C471)</f>
        <v/>
      </c>
    </row>
    <row r="5873" spans="1:2">
      <c r="A5873" t="s">
        <v>8552</v>
      </c>
      <c r="B5873" s="246" t="str">
        <f>IF('15. Pooled investment vehicles'!D471="","",'15. Pooled investment vehicles'!D471)</f>
        <v/>
      </c>
    </row>
    <row r="5874" spans="1:2">
      <c r="A5874" t="s">
        <v>8553</v>
      </c>
      <c r="B5874" s="246" t="str">
        <f>IF('15. Pooled investment vehicles'!E471="Please select","",'15. Pooled investment vehicles'!E471)</f>
        <v/>
      </c>
    </row>
    <row r="5875" spans="1:2">
      <c r="A5875" t="s">
        <v>8554</v>
      </c>
      <c r="B5875" s="246" t="str">
        <f>IF('15. Pooled investment vehicles'!F471="Please select","",'15. Pooled investment vehicles'!F471)</f>
        <v/>
      </c>
    </row>
    <row r="5876" spans="1:2">
      <c r="A5876" t="s">
        <v>8555</v>
      </c>
      <c r="B5876" s="246" t="str">
        <f>IF('15. Pooled investment vehicles'!G471="Please select country","",'15. Pooled investment vehicles'!G471)</f>
        <v/>
      </c>
    </row>
    <row r="5877" spans="1:2">
      <c r="A5877" t="s">
        <v>8556</v>
      </c>
      <c r="B5877" s="246" t="str">
        <f>IF('15. Pooled investment vehicles'!H471="","",'15. Pooled investment vehicles'!H471)</f>
        <v/>
      </c>
    </row>
    <row r="5878" spans="1:2">
      <c r="A5878" t="s">
        <v>8557</v>
      </c>
      <c r="B5878" s="246" t="str">
        <f>IF('15. Pooled investment vehicles'!I471="Please select","",'15. Pooled investment vehicles'!I471)</f>
        <v/>
      </c>
    </row>
    <row r="5879" spans="1:2">
      <c r="A5879" t="s">
        <v>8558</v>
      </c>
      <c r="B5879" s="246" t="str">
        <f>IF('15. Pooled investment vehicles'!J471="","",'15. Pooled investment vehicles'!J471)</f>
        <v/>
      </c>
    </row>
    <row r="5880" spans="1:2">
      <c r="A5880" t="s">
        <v>8559</v>
      </c>
      <c r="B5880" s="246" t="str">
        <f>IF('15. Pooled investment vehicles'!K471="","",'15. Pooled investment vehicles'!K471)</f>
        <v/>
      </c>
    </row>
    <row r="5881" spans="1:2">
      <c r="A5881" t="s">
        <v>8560</v>
      </c>
      <c r="B5881" s="246" t="str">
        <f>IF('15. Pooled investment vehicles'!A472="","",'15. Pooled investment vehicles'!A472)</f>
        <v/>
      </c>
    </row>
    <row r="5882" spans="1:2">
      <c r="A5882" t="s">
        <v>8561</v>
      </c>
      <c r="B5882" s="246" t="str">
        <f>IF('15. Pooled investment vehicles'!B472="","",'15. Pooled investment vehicles'!B472)</f>
        <v/>
      </c>
    </row>
    <row r="5883" spans="1:2">
      <c r="A5883" t="s">
        <v>8562</v>
      </c>
      <c r="B5883" s="246" t="str">
        <f>IF('15. Pooled investment vehicles'!C472="","",'15. Pooled investment vehicles'!C472)</f>
        <v/>
      </c>
    </row>
    <row r="5884" spans="1:2">
      <c r="A5884" t="s">
        <v>8563</v>
      </c>
      <c r="B5884" s="246" t="str">
        <f>IF('15. Pooled investment vehicles'!D472="","",'15. Pooled investment vehicles'!D472)</f>
        <v/>
      </c>
    </row>
    <row r="5885" spans="1:2">
      <c r="A5885" t="s">
        <v>8564</v>
      </c>
      <c r="B5885" s="246" t="str">
        <f>IF('15. Pooled investment vehicles'!E472="Please select","",'15. Pooled investment vehicles'!E472)</f>
        <v/>
      </c>
    </row>
    <row r="5886" spans="1:2">
      <c r="A5886" t="s">
        <v>8565</v>
      </c>
      <c r="B5886" s="246" t="str">
        <f>IF('15. Pooled investment vehicles'!F472="Please select","",'15. Pooled investment vehicles'!F472)</f>
        <v/>
      </c>
    </row>
    <row r="5887" spans="1:2">
      <c r="A5887" t="s">
        <v>8566</v>
      </c>
      <c r="B5887" s="246" t="str">
        <f>IF('15. Pooled investment vehicles'!G472="Please select country","",'15. Pooled investment vehicles'!G472)</f>
        <v/>
      </c>
    </row>
    <row r="5888" spans="1:2">
      <c r="A5888" t="s">
        <v>8567</v>
      </c>
      <c r="B5888" s="246" t="str">
        <f>IF('15. Pooled investment vehicles'!H472="","",'15. Pooled investment vehicles'!H472)</f>
        <v/>
      </c>
    </row>
    <row r="5889" spans="1:2">
      <c r="A5889" t="s">
        <v>8568</v>
      </c>
      <c r="B5889" s="246" t="str">
        <f>IF('15. Pooled investment vehicles'!I472="Please select","",'15. Pooled investment vehicles'!I472)</f>
        <v/>
      </c>
    </row>
    <row r="5890" spans="1:2">
      <c r="A5890" t="s">
        <v>8569</v>
      </c>
      <c r="B5890" s="246" t="str">
        <f>IF('15. Pooled investment vehicles'!J472="","",'15. Pooled investment vehicles'!J472)</f>
        <v/>
      </c>
    </row>
    <row r="5891" spans="1:2">
      <c r="A5891" t="s">
        <v>8570</v>
      </c>
      <c r="B5891" s="246" t="str">
        <f>IF('15. Pooled investment vehicles'!K472="","",'15. Pooled investment vehicles'!K472)</f>
        <v/>
      </c>
    </row>
    <row r="5892" spans="1:2">
      <c r="A5892" t="s">
        <v>8571</v>
      </c>
      <c r="B5892" s="246" t="str">
        <f>IF('15. Pooled investment vehicles'!A473="","",'15. Pooled investment vehicles'!A473)</f>
        <v/>
      </c>
    </row>
    <row r="5893" spans="1:2">
      <c r="A5893" t="s">
        <v>8572</v>
      </c>
      <c r="B5893" s="246" t="str">
        <f>IF('15. Pooled investment vehicles'!B473="","",'15. Pooled investment vehicles'!B473)</f>
        <v/>
      </c>
    </row>
    <row r="5894" spans="1:2">
      <c r="A5894" t="s">
        <v>8573</v>
      </c>
      <c r="B5894" s="246" t="str">
        <f>IF('15. Pooled investment vehicles'!C473="","",'15. Pooled investment vehicles'!C473)</f>
        <v/>
      </c>
    </row>
    <row r="5895" spans="1:2">
      <c r="A5895" t="s">
        <v>8574</v>
      </c>
      <c r="B5895" s="246" t="str">
        <f>IF('15. Pooled investment vehicles'!D473="","",'15. Pooled investment vehicles'!D473)</f>
        <v/>
      </c>
    </row>
    <row r="5896" spans="1:2">
      <c r="A5896" t="s">
        <v>8575</v>
      </c>
      <c r="B5896" s="246" t="str">
        <f>IF('15. Pooled investment vehicles'!E473="Please select","",'15. Pooled investment vehicles'!E473)</f>
        <v/>
      </c>
    </row>
    <row r="5897" spans="1:2">
      <c r="A5897" t="s">
        <v>8576</v>
      </c>
      <c r="B5897" s="246" t="str">
        <f>IF('15. Pooled investment vehicles'!F473="Please select","",'15. Pooled investment vehicles'!F473)</f>
        <v/>
      </c>
    </row>
    <row r="5898" spans="1:2">
      <c r="A5898" t="s">
        <v>8577</v>
      </c>
      <c r="B5898" s="246" t="str">
        <f>IF('15. Pooled investment vehicles'!G473="Please select country","",'15. Pooled investment vehicles'!G473)</f>
        <v/>
      </c>
    </row>
    <row r="5899" spans="1:2">
      <c r="A5899" t="s">
        <v>8578</v>
      </c>
      <c r="B5899" s="246" t="str">
        <f>IF('15. Pooled investment vehicles'!H473="","",'15. Pooled investment vehicles'!H473)</f>
        <v/>
      </c>
    </row>
    <row r="5900" spans="1:2">
      <c r="A5900" t="s">
        <v>8579</v>
      </c>
      <c r="B5900" s="246" t="str">
        <f>IF('15. Pooled investment vehicles'!I473="Please select","",'15. Pooled investment vehicles'!I473)</f>
        <v/>
      </c>
    </row>
    <row r="5901" spans="1:2">
      <c r="A5901" t="s">
        <v>8580</v>
      </c>
      <c r="B5901" s="246" t="str">
        <f>IF('15. Pooled investment vehicles'!J473="","",'15. Pooled investment vehicles'!J473)</f>
        <v/>
      </c>
    </row>
    <row r="5902" spans="1:2">
      <c r="A5902" t="s">
        <v>8581</v>
      </c>
      <c r="B5902" s="246" t="str">
        <f>IF('15. Pooled investment vehicles'!K473="","",'15. Pooled investment vehicles'!K473)</f>
        <v/>
      </c>
    </row>
    <row r="5903" spans="1:2">
      <c r="A5903" t="s">
        <v>8582</v>
      </c>
      <c r="B5903" s="246" t="str">
        <f>IF('15. Pooled investment vehicles'!A474="","",'15. Pooled investment vehicles'!A474)</f>
        <v/>
      </c>
    </row>
    <row r="5904" spans="1:2">
      <c r="A5904" t="s">
        <v>8583</v>
      </c>
      <c r="B5904" s="246" t="str">
        <f>IF('15. Pooled investment vehicles'!B474="","",'15. Pooled investment vehicles'!B474)</f>
        <v/>
      </c>
    </row>
    <row r="5905" spans="1:2">
      <c r="A5905" t="s">
        <v>8584</v>
      </c>
      <c r="B5905" s="246" t="str">
        <f>IF('15. Pooled investment vehicles'!C474="","",'15. Pooled investment vehicles'!C474)</f>
        <v/>
      </c>
    </row>
    <row r="5906" spans="1:2">
      <c r="A5906" t="s">
        <v>8585</v>
      </c>
      <c r="B5906" s="246" t="str">
        <f>IF('15. Pooled investment vehicles'!D474="","",'15. Pooled investment vehicles'!D474)</f>
        <v/>
      </c>
    </row>
    <row r="5907" spans="1:2">
      <c r="A5907" t="s">
        <v>8586</v>
      </c>
      <c r="B5907" s="246" t="str">
        <f>IF('15. Pooled investment vehicles'!E474="Please select","",'15. Pooled investment vehicles'!E474)</f>
        <v/>
      </c>
    </row>
    <row r="5908" spans="1:2">
      <c r="A5908" t="s">
        <v>8587</v>
      </c>
      <c r="B5908" s="246" t="str">
        <f>IF('15. Pooled investment vehicles'!F474="Please select","",'15. Pooled investment vehicles'!F474)</f>
        <v/>
      </c>
    </row>
    <row r="5909" spans="1:2">
      <c r="A5909" t="s">
        <v>8588</v>
      </c>
      <c r="B5909" s="246" t="str">
        <f>IF('15. Pooled investment vehicles'!G474="Please select country","",'15. Pooled investment vehicles'!G474)</f>
        <v/>
      </c>
    </row>
    <row r="5910" spans="1:2">
      <c r="A5910" t="s">
        <v>8589</v>
      </c>
      <c r="B5910" s="246" t="str">
        <f>IF('15. Pooled investment vehicles'!H474="","",'15. Pooled investment vehicles'!H474)</f>
        <v/>
      </c>
    </row>
    <row r="5911" spans="1:2">
      <c r="A5911" t="s">
        <v>8590</v>
      </c>
      <c r="B5911" s="246" t="str">
        <f>IF('15. Pooled investment vehicles'!I474="Please select","",'15. Pooled investment vehicles'!I474)</f>
        <v/>
      </c>
    </row>
    <row r="5912" spans="1:2">
      <c r="A5912" t="s">
        <v>8591</v>
      </c>
      <c r="B5912" s="246" t="str">
        <f>IF('15. Pooled investment vehicles'!J474="","",'15. Pooled investment vehicles'!J474)</f>
        <v/>
      </c>
    </row>
    <row r="5913" spans="1:2">
      <c r="A5913" t="s">
        <v>8592</v>
      </c>
      <c r="B5913" s="246" t="str">
        <f>IF('15. Pooled investment vehicles'!K474="","",'15. Pooled investment vehicles'!K474)</f>
        <v/>
      </c>
    </row>
    <row r="5914" spans="1:2">
      <c r="A5914" t="s">
        <v>8593</v>
      </c>
      <c r="B5914" s="246" t="str">
        <f>IF('15. Pooled investment vehicles'!A475="","",'15. Pooled investment vehicles'!A475)</f>
        <v/>
      </c>
    </row>
    <row r="5915" spans="1:2">
      <c r="A5915" t="s">
        <v>8594</v>
      </c>
      <c r="B5915" s="246" t="str">
        <f>IF('15. Pooled investment vehicles'!B475="","",'15. Pooled investment vehicles'!B475)</f>
        <v/>
      </c>
    </row>
    <row r="5916" spans="1:2">
      <c r="A5916" t="s">
        <v>8595</v>
      </c>
      <c r="B5916" s="246" t="str">
        <f>IF('15. Pooled investment vehicles'!C475="","",'15. Pooled investment vehicles'!C475)</f>
        <v/>
      </c>
    </row>
    <row r="5917" spans="1:2">
      <c r="A5917" t="s">
        <v>8596</v>
      </c>
      <c r="B5917" s="246" t="str">
        <f>IF('15. Pooled investment vehicles'!D475="","",'15. Pooled investment vehicles'!D475)</f>
        <v/>
      </c>
    </row>
    <row r="5918" spans="1:2">
      <c r="A5918" t="s">
        <v>8597</v>
      </c>
      <c r="B5918" s="246" t="str">
        <f>IF('15. Pooled investment vehicles'!E475="Please select","",'15. Pooled investment vehicles'!E475)</f>
        <v/>
      </c>
    </row>
    <row r="5919" spans="1:2">
      <c r="A5919" t="s">
        <v>8598</v>
      </c>
      <c r="B5919" s="246" t="str">
        <f>IF('15. Pooled investment vehicles'!F475="Please select","",'15. Pooled investment vehicles'!F475)</f>
        <v/>
      </c>
    </row>
    <row r="5920" spans="1:2">
      <c r="A5920" t="s">
        <v>8599</v>
      </c>
      <c r="B5920" s="246" t="str">
        <f>IF('15. Pooled investment vehicles'!G475="Please select country","",'15. Pooled investment vehicles'!G475)</f>
        <v/>
      </c>
    </row>
    <row r="5921" spans="1:2">
      <c r="A5921" t="s">
        <v>8600</v>
      </c>
      <c r="B5921" s="246" t="str">
        <f>IF('15. Pooled investment vehicles'!H475="","",'15. Pooled investment vehicles'!H475)</f>
        <v/>
      </c>
    </row>
    <row r="5922" spans="1:2">
      <c r="A5922" t="s">
        <v>8601</v>
      </c>
      <c r="B5922" s="246" t="str">
        <f>IF('15. Pooled investment vehicles'!I475="Please select","",'15. Pooled investment vehicles'!I475)</f>
        <v/>
      </c>
    </row>
    <row r="5923" spans="1:2">
      <c r="A5923" t="s">
        <v>8602</v>
      </c>
      <c r="B5923" s="246" t="str">
        <f>IF('15. Pooled investment vehicles'!J475="","",'15. Pooled investment vehicles'!J475)</f>
        <v/>
      </c>
    </row>
    <row r="5924" spans="1:2">
      <c r="A5924" t="s">
        <v>8603</v>
      </c>
      <c r="B5924" s="246" t="str">
        <f>IF('15. Pooled investment vehicles'!K475="","",'15. Pooled investment vehicles'!K475)</f>
        <v/>
      </c>
    </row>
    <row r="5925" spans="1:2">
      <c r="A5925" t="s">
        <v>8604</v>
      </c>
      <c r="B5925" s="246" t="str">
        <f>IF('15. Pooled investment vehicles'!A476="","",'15. Pooled investment vehicles'!A476)</f>
        <v/>
      </c>
    </row>
    <row r="5926" spans="1:2">
      <c r="A5926" t="s">
        <v>8605</v>
      </c>
      <c r="B5926" s="246" t="str">
        <f>IF('15. Pooled investment vehicles'!B476="","",'15. Pooled investment vehicles'!B476)</f>
        <v/>
      </c>
    </row>
    <row r="5927" spans="1:2">
      <c r="A5927" t="s">
        <v>8606</v>
      </c>
      <c r="B5927" s="246" t="str">
        <f>IF('15. Pooled investment vehicles'!C476="","",'15. Pooled investment vehicles'!C476)</f>
        <v/>
      </c>
    </row>
    <row r="5928" spans="1:2">
      <c r="A5928" t="s">
        <v>8607</v>
      </c>
      <c r="B5928" s="246" t="str">
        <f>IF('15. Pooled investment vehicles'!D476="","",'15. Pooled investment vehicles'!D476)</f>
        <v/>
      </c>
    </row>
    <row r="5929" spans="1:2">
      <c r="A5929" t="s">
        <v>8608</v>
      </c>
      <c r="B5929" s="246" t="str">
        <f>IF('15. Pooled investment vehicles'!E476="Please select","",'15. Pooled investment vehicles'!E476)</f>
        <v/>
      </c>
    </row>
    <row r="5930" spans="1:2">
      <c r="A5930" t="s">
        <v>8609</v>
      </c>
      <c r="B5930" s="246" t="str">
        <f>IF('15. Pooled investment vehicles'!F476="Please select","",'15. Pooled investment vehicles'!F476)</f>
        <v/>
      </c>
    </row>
    <row r="5931" spans="1:2">
      <c r="A5931" t="s">
        <v>8610</v>
      </c>
      <c r="B5931" s="246" t="str">
        <f>IF('15. Pooled investment vehicles'!G476="Please select country","",'15. Pooled investment vehicles'!G476)</f>
        <v/>
      </c>
    </row>
    <row r="5932" spans="1:2">
      <c r="A5932" t="s">
        <v>8611</v>
      </c>
      <c r="B5932" s="246" t="str">
        <f>IF('15. Pooled investment vehicles'!H476="","",'15. Pooled investment vehicles'!H476)</f>
        <v/>
      </c>
    </row>
    <row r="5933" spans="1:2">
      <c r="A5933" t="s">
        <v>8612</v>
      </c>
      <c r="B5933" s="246" t="str">
        <f>IF('15. Pooled investment vehicles'!I476="Please select","",'15. Pooled investment vehicles'!I476)</f>
        <v/>
      </c>
    </row>
    <row r="5934" spans="1:2">
      <c r="A5934" t="s">
        <v>8613</v>
      </c>
      <c r="B5934" s="246" t="str">
        <f>IF('15. Pooled investment vehicles'!J476="","",'15. Pooled investment vehicles'!J476)</f>
        <v/>
      </c>
    </row>
    <row r="5935" spans="1:2">
      <c r="A5935" t="s">
        <v>8614</v>
      </c>
      <c r="B5935" s="246" t="str">
        <f>IF('15. Pooled investment vehicles'!K476="","",'15. Pooled investment vehicles'!K476)</f>
        <v/>
      </c>
    </row>
    <row r="5936" spans="1:2">
      <c r="A5936" t="s">
        <v>8615</v>
      </c>
      <c r="B5936" s="246" t="str">
        <f>IF('15. Pooled investment vehicles'!A477="","",'15. Pooled investment vehicles'!A477)</f>
        <v/>
      </c>
    </row>
    <row r="5937" spans="1:2">
      <c r="A5937" t="s">
        <v>8616</v>
      </c>
      <c r="B5937" s="246" t="str">
        <f>IF('15. Pooled investment vehicles'!B477="","",'15. Pooled investment vehicles'!B477)</f>
        <v/>
      </c>
    </row>
    <row r="5938" spans="1:2">
      <c r="A5938" t="s">
        <v>8617</v>
      </c>
      <c r="B5938" s="246" t="str">
        <f>IF('15. Pooled investment vehicles'!C477="","",'15. Pooled investment vehicles'!C477)</f>
        <v/>
      </c>
    </row>
    <row r="5939" spans="1:2">
      <c r="A5939" t="s">
        <v>8618</v>
      </c>
      <c r="B5939" s="246" t="str">
        <f>IF('15. Pooled investment vehicles'!D477="","",'15. Pooled investment vehicles'!D477)</f>
        <v/>
      </c>
    </row>
    <row r="5940" spans="1:2">
      <c r="A5940" t="s">
        <v>8619</v>
      </c>
      <c r="B5940" s="246" t="str">
        <f>IF('15. Pooled investment vehicles'!E477="Please select","",'15. Pooled investment vehicles'!E477)</f>
        <v/>
      </c>
    </row>
    <row r="5941" spans="1:2">
      <c r="A5941" t="s">
        <v>8620</v>
      </c>
      <c r="B5941" s="246" t="str">
        <f>IF('15. Pooled investment vehicles'!F477="Please select","",'15. Pooled investment vehicles'!F477)</f>
        <v/>
      </c>
    </row>
    <row r="5942" spans="1:2">
      <c r="A5942" t="s">
        <v>8621</v>
      </c>
      <c r="B5942" s="246" t="str">
        <f>IF('15. Pooled investment vehicles'!G477="Please select country","",'15. Pooled investment vehicles'!G477)</f>
        <v/>
      </c>
    </row>
    <row r="5943" spans="1:2">
      <c r="A5943" t="s">
        <v>8622</v>
      </c>
      <c r="B5943" s="246" t="str">
        <f>IF('15. Pooled investment vehicles'!H477="","",'15. Pooled investment vehicles'!H477)</f>
        <v/>
      </c>
    </row>
    <row r="5944" spans="1:2">
      <c r="A5944" t="s">
        <v>8623</v>
      </c>
      <c r="B5944" s="246" t="str">
        <f>IF('15. Pooled investment vehicles'!I477="Please select","",'15. Pooled investment vehicles'!I477)</f>
        <v/>
      </c>
    </row>
    <row r="5945" spans="1:2">
      <c r="A5945" t="s">
        <v>8624</v>
      </c>
      <c r="B5945" s="246" t="str">
        <f>IF('15. Pooled investment vehicles'!J477="","",'15. Pooled investment vehicles'!J477)</f>
        <v/>
      </c>
    </row>
    <row r="5946" spans="1:2">
      <c r="A5946" t="s">
        <v>8625</v>
      </c>
      <c r="B5946" s="246" t="str">
        <f>IF('15. Pooled investment vehicles'!K477="","",'15. Pooled investment vehicles'!K477)</f>
        <v/>
      </c>
    </row>
    <row r="5947" spans="1:2">
      <c r="A5947" t="s">
        <v>8626</v>
      </c>
      <c r="B5947" s="246" t="str">
        <f>IF('15. Pooled investment vehicles'!A478="","",'15. Pooled investment vehicles'!A478)</f>
        <v/>
      </c>
    </row>
    <row r="5948" spans="1:2">
      <c r="A5948" t="s">
        <v>8627</v>
      </c>
      <c r="B5948" s="246" t="str">
        <f>IF('15. Pooled investment vehicles'!B478="","",'15. Pooled investment vehicles'!B478)</f>
        <v/>
      </c>
    </row>
    <row r="5949" spans="1:2">
      <c r="A5949" t="s">
        <v>8628</v>
      </c>
      <c r="B5949" s="246" t="str">
        <f>IF('15. Pooled investment vehicles'!C478="","",'15. Pooled investment vehicles'!C478)</f>
        <v/>
      </c>
    </row>
    <row r="5950" spans="1:2">
      <c r="A5950" t="s">
        <v>8629</v>
      </c>
      <c r="B5950" s="246" t="str">
        <f>IF('15. Pooled investment vehicles'!D478="","",'15. Pooled investment vehicles'!D478)</f>
        <v/>
      </c>
    </row>
    <row r="5951" spans="1:2">
      <c r="A5951" t="s">
        <v>8630</v>
      </c>
      <c r="B5951" s="246" t="str">
        <f>IF('15. Pooled investment vehicles'!E478="Please select","",'15. Pooled investment vehicles'!E478)</f>
        <v/>
      </c>
    </row>
    <row r="5952" spans="1:2">
      <c r="A5952" t="s">
        <v>8631</v>
      </c>
      <c r="B5952" s="246" t="str">
        <f>IF('15. Pooled investment vehicles'!F478="Please select","",'15. Pooled investment vehicles'!F478)</f>
        <v/>
      </c>
    </row>
    <row r="5953" spans="1:2">
      <c r="A5953" t="s">
        <v>8632</v>
      </c>
      <c r="B5953" s="246" t="str">
        <f>IF('15. Pooled investment vehicles'!G478="Please select country","",'15. Pooled investment vehicles'!G478)</f>
        <v/>
      </c>
    </row>
    <row r="5954" spans="1:2">
      <c r="A5954" t="s">
        <v>8633</v>
      </c>
      <c r="B5954" s="246" t="str">
        <f>IF('15. Pooled investment vehicles'!H478="","",'15. Pooled investment vehicles'!H478)</f>
        <v/>
      </c>
    </row>
    <row r="5955" spans="1:2">
      <c r="A5955" t="s">
        <v>8634</v>
      </c>
      <c r="B5955" s="246" t="str">
        <f>IF('15. Pooled investment vehicles'!I478="Please select","",'15. Pooled investment vehicles'!I478)</f>
        <v/>
      </c>
    </row>
    <row r="5956" spans="1:2">
      <c r="A5956" t="s">
        <v>8635</v>
      </c>
      <c r="B5956" s="246" t="str">
        <f>IF('15. Pooled investment vehicles'!J478="","",'15. Pooled investment vehicles'!J478)</f>
        <v/>
      </c>
    </row>
    <row r="5957" spans="1:2">
      <c r="A5957" t="s">
        <v>8636</v>
      </c>
      <c r="B5957" s="246" t="str">
        <f>IF('15. Pooled investment vehicles'!K478="","",'15. Pooled investment vehicles'!K478)</f>
        <v/>
      </c>
    </row>
    <row r="5958" spans="1:2">
      <c r="A5958" t="s">
        <v>8637</v>
      </c>
      <c r="B5958" s="246" t="str">
        <f>IF('15. Pooled investment vehicles'!A479="","",'15. Pooled investment vehicles'!A479)</f>
        <v/>
      </c>
    </row>
    <row r="5959" spans="1:2">
      <c r="A5959" t="s">
        <v>8638</v>
      </c>
      <c r="B5959" s="246" t="str">
        <f>IF('15. Pooled investment vehicles'!B479="","",'15. Pooled investment vehicles'!B479)</f>
        <v/>
      </c>
    </row>
    <row r="5960" spans="1:2">
      <c r="A5960" t="s">
        <v>8639</v>
      </c>
      <c r="B5960" s="246" t="str">
        <f>IF('15. Pooled investment vehicles'!C479="","",'15. Pooled investment vehicles'!C479)</f>
        <v/>
      </c>
    </row>
    <row r="5961" spans="1:2">
      <c r="A5961" t="s">
        <v>8640</v>
      </c>
      <c r="B5961" s="246" t="str">
        <f>IF('15. Pooled investment vehicles'!D479="","",'15. Pooled investment vehicles'!D479)</f>
        <v/>
      </c>
    </row>
    <row r="5962" spans="1:2">
      <c r="A5962" t="s">
        <v>8641</v>
      </c>
      <c r="B5962" s="246" t="str">
        <f>IF('15. Pooled investment vehicles'!E479="Please select","",'15. Pooled investment vehicles'!E479)</f>
        <v/>
      </c>
    </row>
    <row r="5963" spans="1:2">
      <c r="A5963" t="s">
        <v>8642</v>
      </c>
      <c r="B5963" s="246" t="str">
        <f>IF('15. Pooled investment vehicles'!F479="Please select","",'15. Pooled investment vehicles'!F479)</f>
        <v/>
      </c>
    </row>
    <row r="5964" spans="1:2">
      <c r="A5964" t="s">
        <v>8643</v>
      </c>
      <c r="B5964" s="246" t="str">
        <f>IF('15. Pooled investment vehicles'!G479="Please select country","",'15. Pooled investment vehicles'!G479)</f>
        <v/>
      </c>
    </row>
    <row r="5965" spans="1:2">
      <c r="A5965" t="s">
        <v>8644</v>
      </c>
      <c r="B5965" s="246" t="str">
        <f>IF('15. Pooled investment vehicles'!H479="","",'15. Pooled investment vehicles'!H479)</f>
        <v/>
      </c>
    </row>
    <row r="5966" spans="1:2">
      <c r="A5966" t="s">
        <v>8645</v>
      </c>
      <c r="B5966" s="246" t="str">
        <f>IF('15. Pooled investment vehicles'!I479="Please select","",'15. Pooled investment vehicles'!I479)</f>
        <v/>
      </c>
    </row>
    <row r="5967" spans="1:2">
      <c r="A5967" t="s">
        <v>8646</v>
      </c>
      <c r="B5967" s="246" t="str">
        <f>IF('15. Pooled investment vehicles'!J479="","",'15. Pooled investment vehicles'!J479)</f>
        <v/>
      </c>
    </row>
    <row r="5968" spans="1:2">
      <c r="A5968" t="s">
        <v>8647</v>
      </c>
      <c r="B5968" s="246" t="str">
        <f>IF('15. Pooled investment vehicles'!K479="","",'15. Pooled investment vehicles'!K479)</f>
        <v/>
      </c>
    </row>
    <row r="5969" spans="1:2">
      <c r="A5969" t="s">
        <v>8648</v>
      </c>
      <c r="B5969" s="246" t="str">
        <f>IF('15. Pooled investment vehicles'!A480="","",'15. Pooled investment vehicles'!A480)</f>
        <v/>
      </c>
    </row>
    <row r="5970" spans="1:2">
      <c r="A5970" t="s">
        <v>8649</v>
      </c>
      <c r="B5970" s="246" t="str">
        <f>IF('15. Pooled investment vehicles'!B480="","",'15. Pooled investment vehicles'!B480)</f>
        <v/>
      </c>
    </row>
    <row r="5971" spans="1:2">
      <c r="A5971" t="s">
        <v>8650</v>
      </c>
      <c r="B5971" s="246" t="str">
        <f>IF('15. Pooled investment vehicles'!C480="","",'15. Pooled investment vehicles'!C480)</f>
        <v/>
      </c>
    </row>
    <row r="5972" spans="1:2">
      <c r="A5972" t="s">
        <v>8651</v>
      </c>
      <c r="B5972" s="246" t="str">
        <f>IF('15. Pooled investment vehicles'!D480="","",'15. Pooled investment vehicles'!D480)</f>
        <v/>
      </c>
    </row>
    <row r="5973" spans="1:2">
      <c r="A5973" t="s">
        <v>8652</v>
      </c>
      <c r="B5973" s="246" t="str">
        <f>IF('15. Pooled investment vehicles'!E480="Please select","",'15. Pooled investment vehicles'!E480)</f>
        <v/>
      </c>
    </row>
    <row r="5974" spans="1:2">
      <c r="A5974" t="s">
        <v>8653</v>
      </c>
      <c r="B5974" s="246" t="str">
        <f>IF('15. Pooled investment vehicles'!F480="Please select","",'15. Pooled investment vehicles'!F480)</f>
        <v/>
      </c>
    </row>
    <row r="5975" spans="1:2">
      <c r="A5975" t="s">
        <v>8654</v>
      </c>
      <c r="B5975" s="246" t="str">
        <f>IF('15. Pooled investment vehicles'!G480="Please select country","",'15. Pooled investment vehicles'!G480)</f>
        <v/>
      </c>
    </row>
    <row r="5976" spans="1:2">
      <c r="A5976" t="s">
        <v>8655</v>
      </c>
      <c r="B5976" s="246" t="str">
        <f>IF('15. Pooled investment vehicles'!H480="","",'15. Pooled investment vehicles'!H480)</f>
        <v/>
      </c>
    </row>
    <row r="5977" spans="1:2">
      <c r="A5977" t="s">
        <v>8656</v>
      </c>
      <c r="B5977" s="246" t="str">
        <f>IF('15. Pooled investment vehicles'!I480="Please select","",'15. Pooled investment vehicles'!I480)</f>
        <v/>
      </c>
    </row>
    <row r="5978" spans="1:2">
      <c r="A5978" t="s">
        <v>8657</v>
      </c>
      <c r="B5978" s="246" t="str">
        <f>IF('15. Pooled investment vehicles'!J480="","",'15. Pooled investment vehicles'!J480)</f>
        <v/>
      </c>
    </row>
    <row r="5979" spans="1:2">
      <c r="A5979" t="s">
        <v>8658</v>
      </c>
      <c r="B5979" s="246" t="str">
        <f>IF('15. Pooled investment vehicles'!K480="","",'15. Pooled investment vehicles'!K480)</f>
        <v/>
      </c>
    </row>
    <row r="5980" spans="1:2">
      <c r="A5980" t="s">
        <v>8659</v>
      </c>
      <c r="B5980" s="246" t="str">
        <f>IF('15. Pooled investment vehicles'!A481="","",'15. Pooled investment vehicles'!A481)</f>
        <v/>
      </c>
    </row>
    <row r="5981" spans="1:2">
      <c r="A5981" t="s">
        <v>8660</v>
      </c>
      <c r="B5981" s="246" t="str">
        <f>IF('15. Pooled investment vehicles'!B481="","",'15. Pooled investment vehicles'!B481)</f>
        <v/>
      </c>
    </row>
    <row r="5982" spans="1:2">
      <c r="A5982" t="s">
        <v>8661</v>
      </c>
      <c r="B5982" s="246" t="str">
        <f>IF('15. Pooled investment vehicles'!C481="","",'15. Pooled investment vehicles'!C481)</f>
        <v/>
      </c>
    </row>
    <row r="5983" spans="1:2">
      <c r="A5983" t="s">
        <v>8662</v>
      </c>
      <c r="B5983" s="246" t="str">
        <f>IF('15. Pooled investment vehicles'!D481="","",'15. Pooled investment vehicles'!D481)</f>
        <v/>
      </c>
    </row>
    <row r="5984" spans="1:2">
      <c r="A5984" t="s">
        <v>8663</v>
      </c>
      <c r="B5984" s="246" t="str">
        <f>IF('15. Pooled investment vehicles'!E481="Please select","",'15. Pooled investment vehicles'!E481)</f>
        <v/>
      </c>
    </row>
    <row r="5985" spans="1:2">
      <c r="A5985" t="s">
        <v>8664</v>
      </c>
      <c r="B5985" s="246" t="str">
        <f>IF('15. Pooled investment vehicles'!F481="Please select","",'15. Pooled investment vehicles'!F481)</f>
        <v/>
      </c>
    </row>
    <row r="5986" spans="1:2">
      <c r="A5986" t="s">
        <v>8665</v>
      </c>
      <c r="B5986" s="246" t="str">
        <f>IF('15. Pooled investment vehicles'!G481="Please select country","",'15. Pooled investment vehicles'!G481)</f>
        <v/>
      </c>
    </row>
    <row r="5987" spans="1:2">
      <c r="A5987" t="s">
        <v>8666</v>
      </c>
      <c r="B5987" s="246" t="str">
        <f>IF('15. Pooled investment vehicles'!H481="","",'15. Pooled investment vehicles'!H481)</f>
        <v/>
      </c>
    </row>
    <row r="5988" spans="1:2">
      <c r="A5988" t="s">
        <v>8667</v>
      </c>
      <c r="B5988" s="246" t="str">
        <f>IF('15. Pooled investment vehicles'!I481="Please select","",'15. Pooled investment vehicles'!I481)</f>
        <v/>
      </c>
    </row>
    <row r="5989" spans="1:2">
      <c r="A5989" t="s">
        <v>8668</v>
      </c>
      <c r="B5989" s="246" t="str">
        <f>IF('15. Pooled investment vehicles'!J481="","",'15. Pooled investment vehicles'!J481)</f>
        <v/>
      </c>
    </row>
    <row r="5990" spans="1:2">
      <c r="A5990" t="s">
        <v>8669</v>
      </c>
      <c r="B5990" s="246" t="str">
        <f>IF('15. Pooled investment vehicles'!K481="","",'15. Pooled investment vehicles'!K481)</f>
        <v/>
      </c>
    </row>
    <row r="5991" spans="1:2">
      <c r="A5991" t="s">
        <v>8670</v>
      </c>
      <c r="B5991" s="246" t="str">
        <f>IF('15. Pooled investment vehicles'!A482="","",'15. Pooled investment vehicles'!A482)</f>
        <v/>
      </c>
    </row>
    <row r="5992" spans="1:2">
      <c r="A5992" t="s">
        <v>8671</v>
      </c>
      <c r="B5992" s="246" t="str">
        <f>IF('15. Pooled investment vehicles'!B482="","",'15. Pooled investment vehicles'!B482)</f>
        <v/>
      </c>
    </row>
    <row r="5993" spans="1:2">
      <c r="A5993" t="s">
        <v>8672</v>
      </c>
      <c r="B5993" s="246" t="str">
        <f>IF('15. Pooled investment vehicles'!C482="","",'15. Pooled investment vehicles'!C482)</f>
        <v/>
      </c>
    </row>
    <row r="5994" spans="1:2">
      <c r="A5994" t="s">
        <v>8673</v>
      </c>
      <c r="B5994" s="246" t="str">
        <f>IF('15. Pooled investment vehicles'!D482="","",'15. Pooled investment vehicles'!D482)</f>
        <v/>
      </c>
    </row>
    <row r="5995" spans="1:2">
      <c r="A5995" t="s">
        <v>8674</v>
      </c>
      <c r="B5995" s="246" t="str">
        <f>IF('15. Pooled investment vehicles'!E482="Please select","",'15. Pooled investment vehicles'!E482)</f>
        <v/>
      </c>
    </row>
    <row r="5996" spans="1:2">
      <c r="A5996" t="s">
        <v>8675</v>
      </c>
      <c r="B5996" s="246" t="str">
        <f>IF('15. Pooled investment vehicles'!F482="Please select","",'15. Pooled investment vehicles'!F482)</f>
        <v/>
      </c>
    </row>
    <row r="5997" spans="1:2">
      <c r="A5997" t="s">
        <v>8676</v>
      </c>
      <c r="B5997" s="246" t="str">
        <f>IF('15. Pooled investment vehicles'!G482="Please select country","",'15. Pooled investment vehicles'!G482)</f>
        <v/>
      </c>
    </row>
    <row r="5998" spans="1:2">
      <c r="A5998" t="s">
        <v>8677</v>
      </c>
      <c r="B5998" s="246" t="str">
        <f>IF('15. Pooled investment vehicles'!H482="","",'15. Pooled investment vehicles'!H482)</f>
        <v/>
      </c>
    </row>
    <row r="5999" spans="1:2">
      <c r="A5999" t="s">
        <v>8678</v>
      </c>
      <c r="B5999" s="246" t="str">
        <f>IF('15. Pooled investment vehicles'!I482="Please select","",'15. Pooled investment vehicles'!I482)</f>
        <v/>
      </c>
    </row>
    <row r="6000" spans="1:2">
      <c r="A6000" t="s">
        <v>8679</v>
      </c>
      <c r="B6000" s="246" t="str">
        <f>IF('15. Pooled investment vehicles'!J482="","",'15. Pooled investment vehicles'!J482)</f>
        <v/>
      </c>
    </row>
    <row r="6001" spans="1:2">
      <c r="A6001" t="s">
        <v>8680</v>
      </c>
      <c r="B6001" s="246" t="str">
        <f>IF('15. Pooled investment vehicles'!K482="","",'15. Pooled investment vehicles'!K482)</f>
        <v/>
      </c>
    </row>
    <row r="6002" spans="1:2">
      <c r="A6002" t="s">
        <v>8681</v>
      </c>
      <c r="B6002" s="246" t="str">
        <f>IF('15. Pooled investment vehicles'!A483="","",'15. Pooled investment vehicles'!A483)</f>
        <v/>
      </c>
    </row>
    <row r="6003" spans="1:2">
      <c r="A6003" t="s">
        <v>8682</v>
      </c>
      <c r="B6003" s="246" t="str">
        <f>IF('15. Pooled investment vehicles'!B483="","",'15. Pooled investment vehicles'!B483)</f>
        <v/>
      </c>
    </row>
    <row r="6004" spans="1:2">
      <c r="A6004" t="s">
        <v>8683</v>
      </c>
      <c r="B6004" s="246" t="str">
        <f>IF('15. Pooled investment vehicles'!C483="","",'15. Pooled investment vehicles'!C483)</f>
        <v/>
      </c>
    </row>
    <row r="6005" spans="1:2">
      <c r="A6005" t="s">
        <v>8684</v>
      </c>
      <c r="B6005" s="246" t="str">
        <f>IF('15. Pooled investment vehicles'!D483="","",'15. Pooled investment vehicles'!D483)</f>
        <v/>
      </c>
    </row>
    <row r="6006" spans="1:2">
      <c r="A6006" t="s">
        <v>8685</v>
      </c>
      <c r="B6006" s="246" t="str">
        <f>IF('15. Pooled investment vehicles'!E483="Please select","",'15. Pooled investment vehicles'!E483)</f>
        <v/>
      </c>
    </row>
    <row r="6007" spans="1:2">
      <c r="A6007" t="s">
        <v>8686</v>
      </c>
      <c r="B6007" s="246" t="str">
        <f>IF('15. Pooled investment vehicles'!F483="Please select","",'15. Pooled investment vehicles'!F483)</f>
        <v/>
      </c>
    </row>
    <row r="6008" spans="1:2">
      <c r="A6008" t="s">
        <v>8687</v>
      </c>
      <c r="B6008" s="246" t="str">
        <f>IF('15. Pooled investment vehicles'!G483="Please select country","",'15. Pooled investment vehicles'!G483)</f>
        <v/>
      </c>
    </row>
    <row r="6009" spans="1:2">
      <c r="A6009" t="s">
        <v>8688</v>
      </c>
      <c r="B6009" s="246" t="str">
        <f>IF('15. Pooled investment vehicles'!H483="","",'15. Pooled investment vehicles'!H483)</f>
        <v/>
      </c>
    </row>
    <row r="6010" spans="1:2">
      <c r="A6010" t="s">
        <v>8689</v>
      </c>
      <c r="B6010" s="246" t="str">
        <f>IF('15. Pooled investment vehicles'!I483="Please select","",'15. Pooled investment vehicles'!I483)</f>
        <v/>
      </c>
    </row>
    <row r="6011" spans="1:2">
      <c r="A6011" t="s">
        <v>8690</v>
      </c>
      <c r="B6011" s="246" t="str">
        <f>IF('15. Pooled investment vehicles'!J483="","",'15. Pooled investment vehicles'!J483)</f>
        <v/>
      </c>
    </row>
    <row r="6012" spans="1:2">
      <c r="A6012" t="s">
        <v>8691</v>
      </c>
      <c r="B6012" s="246" t="str">
        <f>IF('15. Pooled investment vehicles'!K483="","",'15. Pooled investment vehicles'!K483)</f>
        <v/>
      </c>
    </row>
    <row r="6013" spans="1:2">
      <c r="A6013" t="s">
        <v>8692</v>
      </c>
      <c r="B6013" s="246" t="str">
        <f>IF('15. Pooled investment vehicles'!A484="","",'15. Pooled investment vehicles'!A484)</f>
        <v/>
      </c>
    </row>
    <row r="6014" spans="1:2">
      <c r="A6014" t="s">
        <v>8693</v>
      </c>
      <c r="B6014" s="246" t="str">
        <f>IF('15. Pooled investment vehicles'!B484="","",'15. Pooled investment vehicles'!B484)</f>
        <v/>
      </c>
    </row>
    <row r="6015" spans="1:2">
      <c r="A6015" t="s">
        <v>8694</v>
      </c>
      <c r="B6015" s="246" t="str">
        <f>IF('15. Pooled investment vehicles'!C484="","",'15. Pooled investment vehicles'!C484)</f>
        <v/>
      </c>
    </row>
    <row r="6016" spans="1:2">
      <c r="A6016" t="s">
        <v>8695</v>
      </c>
      <c r="B6016" s="246" t="str">
        <f>IF('15. Pooled investment vehicles'!D484="","",'15. Pooled investment vehicles'!D484)</f>
        <v/>
      </c>
    </row>
    <row r="6017" spans="1:2">
      <c r="A6017" t="s">
        <v>8696</v>
      </c>
      <c r="B6017" s="246" t="str">
        <f>IF('15. Pooled investment vehicles'!E484="Please select","",'15. Pooled investment vehicles'!E484)</f>
        <v/>
      </c>
    </row>
    <row r="6018" spans="1:2">
      <c r="A6018" t="s">
        <v>8697</v>
      </c>
      <c r="B6018" s="246" t="str">
        <f>IF('15. Pooled investment vehicles'!F484="Please select","",'15. Pooled investment vehicles'!F484)</f>
        <v/>
      </c>
    </row>
    <row r="6019" spans="1:2">
      <c r="A6019" t="s">
        <v>8698</v>
      </c>
      <c r="B6019" s="246" t="str">
        <f>IF('15. Pooled investment vehicles'!G484="Please select country","",'15. Pooled investment vehicles'!G484)</f>
        <v/>
      </c>
    </row>
    <row r="6020" spans="1:2">
      <c r="A6020" t="s">
        <v>8699</v>
      </c>
      <c r="B6020" s="246" t="str">
        <f>IF('15. Pooled investment vehicles'!H484="","",'15. Pooled investment vehicles'!H484)</f>
        <v/>
      </c>
    </row>
    <row r="6021" spans="1:2">
      <c r="A6021" t="s">
        <v>8700</v>
      </c>
      <c r="B6021" s="246" t="str">
        <f>IF('15. Pooled investment vehicles'!I484="Please select","",'15. Pooled investment vehicles'!I484)</f>
        <v/>
      </c>
    </row>
    <row r="6022" spans="1:2">
      <c r="A6022" t="s">
        <v>8701</v>
      </c>
      <c r="B6022" s="246" t="str">
        <f>IF('15. Pooled investment vehicles'!J484="","",'15. Pooled investment vehicles'!J484)</f>
        <v/>
      </c>
    </row>
    <row r="6023" spans="1:2">
      <c r="A6023" t="s">
        <v>8702</v>
      </c>
      <c r="B6023" s="246" t="str">
        <f>IF('15. Pooled investment vehicles'!K484="","",'15. Pooled investment vehicles'!K484)</f>
        <v/>
      </c>
    </row>
    <row r="6024" spans="1:2">
      <c r="A6024" t="s">
        <v>8703</v>
      </c>
      <c r="B6024" s="246" t="str">
        <f>IF('15. Pooled investment vehicles'!A485="","",'15. Pooled investment vehicles'!A485)</f>
        <v/>
      </c>
    </row>
    <row r="6025" spans="1:2">
      <c r="A6025" t="s">
        <v>8704</v>
      </c>
      <c r="B6025" s="246" t="str">
        <f>IF('15. Pooled investment vehicles'!B485="","",'15. Pooled investment vehicles'!B485)</f>
        <v/>
      </c>
    </row>
    <row r="6026" spans="1:2">
      <c r="A6026" t="s">
        <v>8705</v>
      </c>
      <c r="B6026" s="246" t="str">
        <f>IF('15. Pooled investment vehicles'!C485="","",'15. Pooled investment vehicles'!C485)</f>
        <v/>
      </c>
    </row>
    <row r="6027" spans="1:2">
      <c r="A6027" t="s">
        <v>8706</v>
      </c>
      <c r="B6027" s="246" t="str">
        <f>IF('15. Pooled investment vehicles'!D485="","",'15. Pooled investment vehicles'!D485)</f>
        <v/>
      </c>
    </row>
    <row r="6028" spans="1:2">
      <c r="A6028" t="s">
        <v>8707</v>
      </c>
      <c r="B6028" s="246" t="str">
        <f>IF('15. Pooled investment vehicles'!E485="Please select","",'15. Pooled investment vehicles'!E485)</f>
        <v/>
      </c>
    </row>
    <row r="6029" spans="1:2">
      <c r="A6029" t="s">
        <v>8708</v>
      </c>
      <c r="B6029" s="246" t="str">
        <f>IF('15. Pooled investment vehicles'!F485="Please select","",'15. Pooled investment vehicles'!F485)</f>
        <v/>
      </c>
    </row>
    <row r="6030" spans="1:2">
      <c r="A6030" t="s">
        <v>8709</v>
      </c>
      <c r="B6030" s="246" t="str">
        <f>IF('15. Pooled investment vehicles'!G485="Please select country","",'15. Pooled investment vehicles'!G485)</f>
        <v/>
      </c>
    </row>
    <row r="6031" spans="1:2">
      <c r="A6031" t="s">
        <v>8710</v>
      </c>
      <c r="B6031" s="246" t="str">
        <f>IF('15. Pooled investment vehicles'!H485="","",'15. Pooled investment vehicles'!H485)</f>
        <v/>
      </c>
    </row>
    <row r="6032" spans="1:2">
      <c r="A6032" t="s">
        <v>8711</v>
      </c>
      <c r="B6032" s="246" t="str">
        <f>IF('15. Pooled investment vehicles'!I485="Please select","",'15. Pooled investment vehicles'!I485)</f>
        <v/>
      </c>
    </row>
    <row r="6033" spans="1:2">
      <c r="A6033" t="s">
        <v>8712</v>
      </c>
      <c r="B6033" s="246" t="str">
        <f>IF('15. Pooled investment vehicles'!J485="","",'15. Pooled investment vehicles'!J485)</f>
        <v/>
      </c>
    </row>
    <row r="6034" spans="1:2">
      <c r="A6034" t="s">
        <v>8713</v>
      </c>
      <c r="B6034" s="246" t="str">
        <f>IF('15. Pooled investment vehicles'!K485="","",'15. Pooled investment vehicles'!K485)</f>
        <v/>
      </c>
    </row>
    <row r="6035" spans="1:2">
      <c r="A6035" t="s">
        <v>8714</v>
      </c>
      <c r="B6035" s="246" t="str">
        <f>IF('15. Pooled investment vehicles'!A486="","",'15. Pooled investment vehicles'!A486)</f>
        <v/>
      </c>
    </row>
    <row r="6036" spans="1:2">
      <c r="A6036" t="s">
        <v>8715</v>
      </c>
      <c r="B6036" s="246" t="str">
        <f>IF('15. Pooled investment vehicles'!B486="","",'15. Pooled investment vehicles'!B486)</f>
        <v/>
      </c>
    </row>
    <row r="6037" spans="1:2">
      <c r="A6037" t="s">
        <v>8716</v>
      </c>
      <c r="B6037" s="246" t="str">
        <f>IF('15. Pooled investment vehicles'!C486="","",'15. Pooled investment vehicles'!C486)</f>
        <v/>
      </c>
    </row>
    <row r="6038" spans="1:2">
      <c r="A6038" t="s">
        <v>8717</v>
      </c>
      <c r="B6038" s="246" t="str">
        <f>IF('15. Pooled investment vehicles'!D486="","",'15. Pooled investment vehicles'!D486)</f>
        <v/>
      </c>
    </row>
    <row r="6039" spans="1:2">
      <c r="A6039" t="s">
        <v>8718</v>
      </c>
      <c r="B6039" s="246" t="str">
        <f>IF('15. Pooled investment vehicles'!E486="Please select","",'15. Pooled investment vehicles'!E486)</f>
        <v/>
      </c>
    </row>
    <row r="6040" spans="1:2">
      <c r="A6040" t="s">
        <v>8719</v>
      </c>
      <c r="B6040" s="246" t="str">
        <f>IF('15. Pooled investment vehicles'!F486="Please select","",'15. Pooled investment vehicles'!F486)</f>
        <v/>
      </c>
    </row>
    <row r="6041" spans="1:2">
      <c r="A6041" t="s">
        <v>8720</v>
      </c>
      <c r="B6041" s="246" t="str">
        <f>IF('15. Pooled investment vehicles'!G486="Please select country","",'15. Pooled investment vehicles'!G486)</f>
        <v/>
      </c>
    </row>
    <row r="6042" spans="1:2">
      <c r="A6042" t="s">
        <v>8721</v>
      </c>
      <c r="B6042" s="246" t="str">
        <f>IF('15. Pooled investment vehicles'!H486="","",'15. Pooled investment vehicles'!H486)</f>
        <v/>
      </c>
    </row>
    <row r="6043" spans="1:2">
      <c r="A6043" t="s">
        <v>8722</v>
      </c>
      <c r="B6043" s="246" t="str">
        <f>IF('15. Pooled investment vehicles'!I486="Please select","",'15. Pooled investment vehicles'!I486)</f>
        <v/>
      </c>
    </row>
    <row r="6044" spans="1:2">
      <c r="A6044" t="s">
        <v>8723</v>
      </c>
      <c r="B6044" s="246" t="str">
        <f>IF('15. Pooled investment vehicles'!J486="","",'15. Pooled investment vehicles'!J486)</f>
        <v/>
      </c>
    </row>
    <row r="6045" spans="1:2">
      <c r="A6045" t="s">
        <v>8724</v>
      </c>
      <c r="B6045" s="246" t="str">
        <f>IF('15. Pooled investment vehicles'!K486="","",'15. Pooled investment vehicles'!K486)</f>
        <v/>
      </c>
    </row>
    <row r="6046" spans="1:2">
      <c r="A6046" t="s">
        <v>8725</v>
      </c>
      <c r="B6046" s="246" t="str">
        <f>IF('15. Pooled investment vehicles'!A487="","",'15. Pooled investment vehicles'!A487)</f>
        <v/>
      </c>
    </row>
    <row r="6047" spans="1:2">
      <c r="A6047" t="s">
        <v>8726</v>
      </c>
      <c r="B6047" s="246" t="str">
        <f>IF('15. Pooled investment vehicles'!B487="","",'15. Pooled investment vehicles'!B487)</f>
        <v/>
      </c>
    </row>
    <row r="6048" spans="1:2">
      <c r="A6048" t="s">
        <v>8727</v>
      </c>
      <c r="B6048" s="246" t="str">
        <f>IF('15. Pooled investment vehicles'!C487="","",'15. Pooled investment vehicles'!C487)</f>
        <v/>
      </c>
    </row>
    <row r="6049" spans="1:2">
      <c r="A6049" t="s">
        <v>8728</v>
      </c>
      <c r="B6049" s="246" t="str">
        <f>IF('15. Pooled investment vehicles'!D487="","",'15. Pooled investment vehicles'!D487)</f>
        <v/>
      </c>
    </row>
    <row r="6050" spans="1:2">
      <c r="A6050" t="s">
        <v>8729</v>
      </c>
      <c r="B6050" s="246" t="str">
        <f>IF('15. Pooled investment vehicles'!E487="Please select","",'15. Pooled investment vehicles'!E487)</f>
        <v/>
      </c>
    </row>
    <row r="6051" spans="1:2">
      <c r="A6051" t="s">
        <v>8730</v>
      </c>
      <c r="B6051" s="246" t="str">
        <f>IF('15. Pooled investment vehicles'!F487="Please select","",'15. Pooled investment vehicles'!F487)</f>
        <v/>
      </c>
    </row>
    <row r="6052" spans="1:2">
      <c r="A6052" t="s">
        <v>8731</v>
      </c>
      <c r="B6052" s="246" t="str">
        <f>IF('15. Pooled investment vehicles'!G487="Please select country","",'15. Pooled investment vehicles'!G487)</f>
        <v/>
      </c>
    </row>
    <row r="6053" spans="1:2">
      <c r="A6053" t="s">
        <v>8732</v>
      </c>
      <c r="B6053" s="246" t="str">
        <f>IF('15. Pooled investment vehicles'!H487="","",'15. Pooled investment vehicles'!H487)</f>
        <v/>
      </c>
    </row>
    <row r="6054" spans="1:2">
      <c r="A6054" t="s">
        <v>8733</v>
      </c>
      <c r="B6054" s="246" t="str">
        <f>IF('15. Pooled investment vehicles'!I487="Please select","",'15. Pooled investment vehicles'!I487)</f>
        <v/>
      </c>
    </row>
    <row r="6055" spans="1:2">
      <c r="A6055" t="s">
        <v>8734</v>
      </c>
      <c r="B6055" s="246" t="str">
        <f>IF('15. Pooled investment vehicles'!J487="","",'15. Pooled investment vehicles'!J487)</f>
        <v/>
      </c>
    </row>
    <row r="6056" spans="1:2">
      <c r="A6056" t="s">
        <v>8735</v>
      </c>
      <c r="B6056" s="246" t="str">
        <f>IF('15. Pooled investment vehicles'!K487="","",'15. Pooled investment vehicles'!K487)</f>
        <v/>
      </c>
    </row>
    <row r="6057" spans="1:2">
      <c r="A6057" t="s">
        <v>8736</v>
      </c>
      <c r="B6057" s="246" t="str">
        <f>IF('15. Pooled investment vehicles'!A488="","",'15. Pooled investment vehicles'!A488)</f>
        <v/>
      </c>
    </row>
    <row r="6058" spans="1:2">
      <c r="A6058" t="s">
        <v>8737</v>
      </c>
      <c r="B6058" s="246" t="str">
        <f>IF('15. Pooled investment vehicles'!B488="","",'15. Pooled investment vehicles'!B488)</f>
        <v/>
      </c>
    </row>
    <row r="6059" spans="1:2">
      <c r="A6059" t="s">
        <v>8738</v>
      </c>
      <c r="B6059" s="246" t="str">
        <f>IF('15. Pooled investment vehicles'!C488="","",'15. Pooled investment vehicles'!C488)</f>
        <v/>
      </c>
    </row>
    <row r="6060" spans="1:2">
      <c r="A6060" t="s">
        <v>8739</v>
      </c>
      <c r="B6060" s="246" t="str">
        <f>IF('15. Pooled investment vehicles'!D488="","",'15. Pooled investment vehicles'!D488)</f>
        <v/>
      </c>
    </row>
    <row r="6061" spans="1:2">
      <c r="A6061" t="s">
        <v>8740</v>
      </c>
      <c r="B6061" s="246" t="str">
        <f>IF('15. Pooled investment vehicles'!E488="Please select","",'15. Pooled investment vehicles'!E488)</f>
        <v/>
      </c>
    </row>
    <row r="6062" spans="1:2">
      <c r="A6062" t="s">
        <v>8741</v>
      </c>
      <c r="B6062" s="246" t="str">
        <f>IF('15. Pooled investment vehicles'!F488="Please select","",'15. Pooled investment vehicles'!F488)</f>
        <v/>
      </c>
    </row>
    <row r="6063" spans="1:2">
      <c r="A6063" t="s">
        <v>8742</v>
      </c>
      <c r="B6063" s="246" t="str">
        <f>IF('15. Pooled investment vehicles'!G488="Please select country","",'15. Pooled investment vehicles'!G488)</f>
        <v/>
      </c>
    </row>
    <row r="6064" spans="1:2">
      <c r="A6064" t="s">
        <v>8743</v>
      </c>
      <c r="B6064" s="246" t="str">
        <f>IF('15. Pooled investment vehicles'!H488="","",'15. Pooled investment vehicles'!H488)</f>
        <v/>
      </c>
    </row>
    <row r="6065" spans="1:2">
      <c r="A6065" t="s">
        <v>8744</v>
      </c>
      <c r="B6065" s="246" t="str">
        <f>IF('15. Pooled investment vehicles'!I488="Please select","",'15. Pooled investment vehicles'!I488)</f>
        <v/>
      </c>
    </row>
    <row r="6066" spans="1:2">
      <c r="A6066" t="s">
        <v>8745</v>
      </c>
      <c r="B6066" s="246" t="str">
        <f>IF('15. Pooled investment vehicles'!J488="","",'15. Pooled investment vehicles'!J488)</f>
        <v/>
      </c>
    </row>
    <row r="6067" spans="1:2">
      <c r="A6067" t="s">
        <v>8746</v>
      </c>
      <c r="B6067" s="246" t="str">
        <f>IF('15. Pooled investment vehicles'!K488="","",'15. Pooled investment vehicles'!K488)</f>
        <v/>
      </c>
    </row>
    <row r="6068" spans="1:2">
      <c r="A6068" t="s">
        <v>8747</v>
      </c>
      <c r="B6068" s="246" t="str">
        <f>IF('15. Pooled investment vehicles'!A489="","",'15. Pooled investment vehicles'!A489)</f>
        <v/>
      </c>
    </row>
    <row r="6069" spans="1:2">
      <c r="A6069" t="s">
        <v>8748</v>
      </c>
      <c r="B6069" s="246" t="str">
        <f>IF('15. Pooled investment vehicles'!B489="","",'15. Pooled investment vehicles'!B489)</f>
        <v/>
      </c>
    </row>
    <row r="6070" spans="1:2">
      <c r="A6070" t="s">
        <v>8749</v>
      </c>
      <c r="B6070" s="246" t="str">
        <f>IF('15. Pooled investment vehicles'!C489="","",'15. Pooled investment vehicles'!C489)</f>
        <v/>
      </c>
    </row>
    <row r="6071" spans="1:2">
      <c r="A6071" t="s">
        <v>8750</v>
      </c>
      <c r="B6071" s="246" t="str">
        <f>IF('15. Pooled investment vehicles'!D489="","",'15. Pooled investment vehicles'!D489)</f>
        <v/>
      </c>
    </row>
    <row r="6072" spans="1:2">
      <c r="A6072" t="s">
        <v>8751</v>
      </c>
      <c r="B6072" s="246" t="str">
        <f>IF('15. Pooled investment vehicles'!E489="Please select","",'15. Pooled investment vehicles'!E489)</f>
        <v/>
      </c>
    </row>
    <row r="6073" spans="1:2">
      <c r="A6073" t="s">
        <v>8752</v>
      </c>
      <c r="B6073" s="246" t="str">
        <f>IF('15. Pooled investment vehicles'!F489="Please select","",'15. Pooled investment vehicles'!F489)</f>
        <v/>
      </c>
    </row>
    <row r="6074" spans="1:2">
      <c r="A6074" t="s">
        <v>8753</v>
      </c>
      <c r="B6074" s="246" t="str">
        <f>IF('15. Pooled investment vehicles'!G489="Please select country","",'15. Pooled investment vehicles'!G489)</f>
        <v/>
      </c>
    </row>
    <row r="6075" spans="1:2">
      <c r="A6075" t="s">
        <v>8754</v>
      </c>
      <c r="B6075" s="246" t="str">
        <f>IF('15. Pooled investment vehicles'!H489="","",'15. Pooled investment vehicles'!H489)</f>
        <v/>
      </c>
    </row>
    <row r="6076" spans="1:2">
      <c r="A6076" t="s">
        <v>8755</v>
      </c>
      <c r="B6076" s="246" t="str">
        <f>IF('15. Pooled investment vehicles'!I489="Please select","",'15. Pooled investment vehicles'!I489)</f>
        <v/>
      </c>
    </row>
    <row r="6077" spans="1:2">
      <c r="A6077" t="s">
        <v>8756</v>
      </c>
      <c r="B6077" s="246" t="str">
        <f>IF('15. Pooled investment vehicles'!J489="","",'15. Pooled investment vehicles'!J489)</f>
        <v/>
      </c>
    </row>
    <row r="6078" spans="1:2">
      <c r="A6078" t="s">
        <v>8757</v>
      </c>
      <c r="B6078" s="246" t="str">
        <f>IF('15. Pooled investment vehicles'!K489="","",'15. Pooled investment vehicles'!K489)</f>
        <v/>
      </c>
    </row>
    <row r="6079" spans="1:2">
      <c r="A6079" t="s">
        <v>8758</v>
      </c>
      <c r="B6079" s="246" t="str">
        <f>IF('15. Pooled investment vehicles'!A490="","",'15. Pooled investment vehicles'!A490)</f>
        <v/>
      </c>
    </row>
    <row r="6080" spans="1:2">
      <c r="A6080" t="s">
        <v>8759</v>
      </c>
      <c r="B6080" s="246" t="str">
        <f>IF('15. Pooled investment vehicles'!B490="","",'15. Pooled investment vehicles'!B490)</f>
        <v/>
      </c>
    </row>
    <row r="6081" spans="1:2">
      <c r="A6081" t="s">
        <v>8760</v>
      </c>
      <c r="B6081" s="246" t="str">
        <f>IF('15. Pooled investment vehicles'!C490="","",'15. Pooled investment vehicles'!C490)</f>
        <v/>
      </c>
    </row>
    <row r="6082" spans="1:2">
      <c r="A6082" t="s">
        <v>8761</v>
      </c>
      <c r="B6082" s="246" t="str">
        <f>IF('15. Pooled investment vehicles'!D490="","",'15. Pooled investment vehicles'!D490)</f>
        <v/>
      </c>
    </row>
    <row r="6083" spans="1:2">
      <c r="A6083" t="s">
        <v>8762</v>
      </c>
      <c r="B6083" s="246" t="str">
        <f>IF('15. Pooled investment vehicles'!E490="Please select","",'15. Pooled investment vehicles'!E490)</f>
        <v/>
      </c>
    </row>
    <row r="6084" spans="1:2">
      <c r="A6084" t="s">
        <v>8763</v>
      </c>
      <c r="B6084" s="246" t="str">
        <f>IF('15. Pooled investment vehicles'!F490="Please select","",'15. Pooled investment vehicles'!F490)</f>
        <v/>
      </c>
    </row>
    <row r="6085" spans="1:2">
      <c r="A6085" t="s">
        <v>8764</v>
      </c>
      <c r="B6085" s="246" t="str">
        <f>IF('15. Pooled investment vehicles'!G490="Please select country","",'15. Pooled investment vehicles'!G490)</f>
        <v/>
      </c>
    </row>
    <row r="6086" spans="1:2">
      <c r="A6086" t="s">
        <v>8765</v>
      </c>
      <c r="B6086" s="246" t="str">
        <f>IF('15. Pooled investment vehicles'!H490="","",'15. Pooled investment vehicles'!H490)</f>
        <v/>
      </c>
    </row>
    <row r="6087" spans="1:2">
      <c r="A6087" t="s">
        <v>8766</v>
      </c>
      <c r="B6087" s="246" t="str">
        <f>IF('15. Pooled investment vehicles'!I490="Please select","",'15. Pooled investment vehicles'!I490)</f>
        <v/>
      </c>
    </row>
    <row r="6088" spans="1:2">
      <c r="A6088" t="s">
        <v>8767</v>
      </c>
      <c r="B6088" s="246" t="str">
        <f>IF('15. Pooled investment vehicles'!J490="","",'15. Pooled investment vehicles'!J490)</f>
        <v/>
      </c>
    </row>
    <row r="6089" spans="1:2">
      <c r="A6089" t="s">
        <v>8768</v>
      </c>
      <c r="B6089" s="246" t="str">
        <f>IF('15. Pooled investment vehicles'!K490="","",'15. Pooled investment vehicles'!K490)</f>
        <v/>
      </c>
    </row>
    <row r="6090" spans="1:2">
      <c r="A6090" t="s">
        <v>8769</v>
      </c>
      <c r="B6090" s="246" t="str">
        <f>IF('15. Pooled investment vehicles'!A491="","",'15. Pooled investment vehicles'!A491)</f>
        <v/>
      </c>
    </row>
    <row r="6091" spans="1:2">
      <c r="A6091" t="s">
        <v>8770</v>
      </c>
      <c r="B6091" s="246" t="str">
        <f>IF('15. Pooled investment vehicles'!B491="","",'15. Pooled investment vehicles'!B491)</f>
        <v/>
      </c>
    </row>
    <row r="6092" spans="1:2">
      <c r="A6092" t="s">
        <v>8771</v>
      </c>
      <c r="B6092" s="246" t="str">
        <f>IF('15. Pooled investment vehicles'!C491="","",'15. Pooled investment vehicles'!C491)</f>
        <v/>
      </c>
    </row>
    <row r="6093" spans="1:2">
      <c r="A6093" t="s">
        <v>8772</v>
      </c>
      <c r="B6093" s="246" t="str">
        <f>IF('15. Pooled investment vehicles'!D491="","",'15. Pooled investment vehicles'!D491)</f>
        <v/>
      </c>
    </row>
    <row r="6094" spans="1:2">
      <c r="A6094" t="s">
        <v>8773</v>
      </c>
      <c r="B6094" s="246" t="str">
        <f>IF('15. Pooled investment vehicles'!E491="Please select","",'15. Pooled investment vehicles'!E491)</f>
        <v/>
      </c>
    </row>
    <row r="6095" spans="1:2">
      <c r="A6095" t="s">
        <v>8774</v>
      </c>
      <c r="B6095" s="246" t="str">
        <f>IF('15. Pooled investment vehicles'!F491="Please select","",'15. Pooled investment vehicles'!F491)</f>
        <v/>
      </c>
    </row>
    <row r="6096" spans="1:2">
      <c r="A6096" t="s">
        <v>8775</v>
      </c>
      <c r="B6096" s="246" t="str">
        <f>IF('15. Pooled investment vehicles'!G491="Please select country","",'15. Pooled investment vehicles'!G491)</f>
        <v/>
      </c>
    </row>
    <row r="6097" spans="1:2">
      <c r="A6097" t="s">
        <v>8776</v>
      </c>
      <c r="B6097" s="246" t="str">
        <f>IF('15. Pooled investment vehicles'!H491="","",'15. Pooled investment vehicles'!H491)</f>
        <v/>
      </c>
    </row>
    <row r="6098" spans="1:2">
      <c r="A6098" t="s">
        <v>8777</v>
      </c>
      <c r="B6098" s="246" t="str">
        <f>IF('15. Pooled investment vehicles'!I491="Please select","",'15. Pooled investment vehicles'!I491)</f>
        <v/>
      </c>
    </row>
    <row r="6099" spans="1:2">
      <c r="A6099" t="s">
        <v>8778</v>
      </c>
      <c r="B6099" s="246" t="str">
        <f>IF('15. Pooled investment vehicles'!J491="","",'15. Pooled investment vehicles'!J491)</f>
        <v/>
      </c>
    </row>
    <row r="6100" spans="1:2">
      <c r="A6100" t="s">
        <v>8779</v>
      </c>
      <c r="B6100" s="246" t="str">
        <f>IF('15. Pooled investment vehicles'!K491="","",'15. Pooled investment vehicles'!K491)</f>
        <v/>
      </c>
    </row>
    <row r="6101" spans="1:2">
      <c r="A6101" t="s">
        <v>8780</v>
      </c>
      <c r="B6101" s="246" t="str">
        <f>IF('15. Pooled investment vehicles'!A492="","",'15. Pooled investment vehicles'!A492)</f>
        <v/>
      </c>
    </row>
    <row r="6102" spans="1:2">
      <c r="A6102" t="s">
        <v>8781</v>
      </c>
      <c r="B6102" s="246" t="str">
        <f>IF('15. Pooled investment vehicles'!B492="","",'15. Pooled investment vehicles'!B492)</f>
        <v/>
      </c>
    </row>
    <row r="6103" spans="1:2">
      <c r="A6103" t="s">
        <v>8782</v>
      </c>
      <c r="B6103" s="246" t="str">
        <f>IF('15. Pooled investment vehicles'!C492="","",'15. Pooled investment vehicles'!C492)</f>
        <v/>
      </c>
    </row>
    <row r="6104" spans="1:2">
      <c r="A6104" t="s">
        <v>8783</v>
      </c>
      <c r="B6104" s="246" t="str">
        <f>IF('15. Pooled investment vehicles'!D492="","",'15. Pooled investment vehicles'!D492)</f>
        <v/>
      </c>
    </row>
    <row r="6105" spans="1:2">
      <c r="A6105" t="s">
        <v>8784</v>
      </c>
      <c r="B6105" s="246" t="str">
        <f>IF('15. Pooled investment vehicles'!E492="Please select","",'15. Pooled investment vehicles'!E492)</f>
        <v/>
      </c>
    </row>
    <row r="6106" spans="1:2">
      <c r="A6106" t="s">
        <v>8785</v>
      </c>
      <c r="B6106" s="246" t="str">
        <f>IF('15. Pooled investment vehicles'!F492="Please select","",'15. Pooled investment vehicles'!F492)</f>
        <v/>
      </c>
    </row>
    <row r="6107" spans="1:2">
      <c r="A6107" t="s">
        <v>8786</v>
      </c>
      <c r="B6107" s="246" t="str">
        <f>IF('15. Pooled investment vehicles'!G492="Please select country","",'15. Pooled investment vehicles'!G492)</f>
        <v/>
      </c>
    </row>
    <row r="6108" spans="1:2">
      <c r="A6108" t="s">
        <v>8787</v>
      </c>
      <c r="B6108" s="246" t="str">
        <f>IF('15. Pooled investment vehicles'!H492="","",'15. Pooled investment vehicles'!H492)</f>
        <v/>
      </c>
    </row>
    <row r="6109" spans="1:2">
      <c r="A6109" t="s">
        <v>8788</v>
      </c>
      <c r="B6109" s="246" t="str">
        <f>IF('15. Pooled investment vehicles'!I492="Please select","",'15. Pooled investment vehicles'!I492)</f>
        <v/>
      </c>
    </row>
    <row r="6110" spans="1:2">
      <c r="A6110" t="s">
        <v>8789</v>
      </c>
      <c r="B6110" s="246" t="str">
        <f>IF('15. Pooled investment vehicles'!J492="","",'15. Pooled investment vehicles'!J492)</f>
        <v/>
      </c>
    </row>
    <row r="6111" spans="1:2">
      <c r="A6111" t="s">
        <v>8790</v>
      </c>
      <c r="B6111" s="246" t="str">
        <f>IF('15. Pooled investment vehicles'!K492="","",'15. Pooled investment vehicles'!K492)</f>
        <v/>
      </c>
    </row>
    <row r="6112" spans="1:2">
      <c r="A6112" t="s">
        <v>8791</v>
      </c>
      <c r="B6112" s="246" t="str">
        <f>IF('15. Pooled investment vehicles'!A493="","",'15. Pooled investment vehicles'!A493)</f>
        <v/>
      </c>
    </row>
    <row r="6113" spans="1:2">
      <c r="A6113" t="s">
        <v>8792</v>
      </c>
      <c r="B6113" s="246" t="str">
        <f>IF('15. Pooled investment vehicles'!B493="","",'15. Pooled investment vehicles'!B493)</f>
        <v/>
      </c>
    </row>
    <row r="6114" spans="1:2">
      <c r="A6114" t="s">
        <v>8793</v>
      </c>
      <c r="B6114" s="246" t="str">
        <f>IF('15. Pooled investment vehicles'!C493="","",'15. Pooled investment vehicles'!C493)</f>
        <v/>
      </c>
    </row>
    <row r="6115" spans="1:2">
      <c r="A6115" t="s">
        <v>8794</v>
      </c>
      <c r="B6115" s="246" t="str">
        <f>IF('15. Pooled investment vehicles'!D493="","",'15. Pooled investment vehicles'!D493)</f>
        <v/>
      </c>
    </row>
    <row r="6116" spans="1:2">
      <c r="A6116" t="s">
        <v>8795</v>
      </c>
      <c r="B6116" s="246" t="str">
        <f>IF('15. Pooled investment vehicles'!E493="Please select","",'15. Pooled investment vehicles'!E493)</f>
        <v/>
      </c>
    </row>
    <row r="6117" spans="1:2">
      <c r="A6117" t="s">
        <v>8796</v>
      </c>
      <c r="B6117" s="246" t="str">
        <f>IF('15. Pooled investment vehicles'!F493="Please select","",'15. Pooled investment vehicles'!F493)</f>
        <v/>
      </c>
    </row>
    <row r="6118" spans="1:2">
      <c r="A6118" t="s">
        <v>8797</v>
      </c>
      <c r="B6118" s="246" t="str">
        <f>IF('15. Pooled investment vehicles'!G493="Please select country","",'15. Pooled investment vehicles'!G493)</f>
        <v/>
      </c>
    </row>
    <row r="6119" spans="1:2">
      <c r="A6119" t="s">
        <v>8798</v>
      </c>
      <c r="B6119" s="246" t="str">
        <f>IF('15. Pooled investment vehicles'!H493="","",'15. Pooled investment vehicles'!H493)</f>
        <v/>
      </c>
    </row>
    <row r="6120" spans="1:2">
      <c r="A6120" t="s">
        <v>8799</v>
      </c>
      <c r="B6120" s="246" t="str">
        <f>IF('15. Pooled investment vehicles'!I493="Please select","",'15. Pooled investment vehicles'!I493)</f>
        <v/>
      </c>
    </row>
    <row r="6121" spans="1:2">
      <c r="A6121" t="s">
        <v>8800</v>
      </c>
      <c r="B6121" s="246" t="str">
        <f>IF('15. Pooled investment vehicles'!J493="","",'15. Pooled investment vehicles'!J493)</f>
        <v/>
      </c>
    </row>
    <row r="6122" spans="1:2">
      <c r="A6122" t="s">
        <v>8801</v>
      </c>
      <c r="B6122" s="246" t="str">
        <f>IF('15. Pooled investment vehicles'!K493="","",'15. Pooled investment vehicles'!K493)</f>
        <v/>
      </c>
    </row>
    <row r="6123" spans="1:2">
      <c r="A6123" t="s">
        <v>8802</v>
      </c>
      <c r="B6123" s="246" t="str">
        <f>IF('15. Pooled investment vehicles'!A494="","",'15. Pooled investment vehicles'!A494)</f>
        <v/>
      </c>
    </row>
    <row r="6124" spans="1:2">
      <c r="A6124" t="s">
        <v>8803</v>
      </c>
      <c r="B6124" s="246" t="str">
        <f>IF('15. Pooled investment vehicles'!B494="","",'15. Pooled investment vehicles'!B494)</f>
        <v/>
      </c>
    </row>
    <row r="6125" spans="1:2">
      <c r="A6125" t="s">
        <v>8804</v>
      </c>
      <c r="B6125" s="246" t="str">
        <f>IF('15. Pooled investment vehicles'!C494="","",'15. Pooled investment vehicles'!C494)</f>
        <v/>
      </c>
    </row>
    <row r="6126" spans="1:2">
      <c r="A6126" t="s">
        <v>8805</v>
      </c>
      <c r="B6126" s="246" t="str">
        <f>IF('15. Pooled investment vehicles'!D494="","",'15. Pooled investment vehicles'!D494)</f>
        <v/>
      </c>
    </row>
    <row r="6127" spans="1:2">
      <c r="A6127" t="s">
        <v>8806</v>
      </c>
      <c r="B6127" s="246" t="str">
        <f>IF('15. Pooled investment vehicles'!E494="Please select","",'15. Pooled investment vehicles'!E494)</f>
        <v/>
      </c>
    </row>
    <row r="6128" spans="1:2">
      <c r="A6128" t="s">
        <v>8807</v>
      </c>
      <c r="B6128" s="246" t="str">
        <f>IF('15. Pooled investment vehicles'!F494="Please select","",'15. Pooled investment vehicles'!F494)</f>
        <v/>
      </c>
    </row>
    <row r="6129" spans="1:2">
      <c r="A6129" t="s">
        <v>8808</v>
      </c>
      <c r="B6129" s="246" t="str">
        <f>IF('15. Pooled investment vehicles'!G494="Please select country","",'15. Pooled investment vehicles'!G494)</f>
        <v/>
      </c>
    </row>
    <row r="6130" spans="1:2">
      <c r="A6130" t="s">
        <v>8809</v>
      </c>
      <c r="B6130" s="246" t="str">
        <f>IF('15. Pooled investment vehicles'!H494="","",'15. Pooled investment vehicles'!H494)</f>
        <v/>
      </c>
    </row>
    <row r="6131" spans="1:2">
      <c r="A6131" t="s">
        <v>8810</v>
      </c>
      <c r="B6131" s="246" t="str">
        <f>IF('15. Pooled investment vehicles'!I494="Please select","",'15. Pooled investment vehicles'!I494)</f>
        <v/>
      </c>
    </row>
    <row r="6132" spans="1:2">
      <c r="A6132" t="s">
        <v>8811</v>
      </c>
      <c r="B6132" s="246" t="str">
        <f>IF('15. Pooled investment vehicles'!J494="","",'15. Pooled investment vehicles'!J494)</f>
        <v/>
      </c>
    </row>
    <row r="6133" spans="1:2">
      <c r="A6133" t="s">
        <v>8812</v>
      </c>
      <c r="B6133" s="246" t="str">
        <f>IF('15. Pooled investment vehicles'!K494="","",'15. Pooled investment vehicles'!K494)</f>
        <v/>
      </c>
    </row>
    <row r="6134" spans="1:2">
      <c r="A6134" t="s">
        <v>8813</v>
      </c>
      <c r="B6134" s="246" t="str">
        <f>IF('15. Pooled investment vehicles'!A495="","",'15. Pooled investment vehicles'!A495)</f>
        <v/>
      </c>
    </row>
    <row r="6135" spans="1:2">
      <c r="A6135" t="s">
        <v>8814</v>
      </c>
      <c r="B6135" s="246" t="str">
        <f>IF('15. Pooled investment vehicles'!B495="","",'15. Pooled investment vehicles'!B495)</f>
        <v/>
      </c>
    </row>
    <row r="6136" spans="1:2">
      <c r="A6136" t="s">
        <v>8815</v>
      </c>
      <c r="B6136" s="246" t="str">
        <f>IF('15. Pooled investment vehicles'!C495="","",'15. Pooled investment vehicles'!C495)</f>
        <v/>
      </c>
    </row>
    <row r="6137" spans="1:2">
      <c r="A6137" t="s">
        <v>8816</v>
      </c>
      <c r="B6137" s="246" t="str">
        <f>IF('15. Pooled investment vehicles'!D495="","",'15. Pooled investment vehicles'!D495)</f>
        <v/>
      </c>
    </row>
    <row r="6138" spans="1:2">
      <c r="A6138" t="s">
        <v>8817</v>
      </c>
      <c r="B6138" s="246" t="str">
        <f>IF('15. Pooled investment vehicles'!E495="Please select","",'15. Pooled investment vehicles'!E495)</f>
        <v/>
      </c>
    </row>
    <row r="6139" spans="1:2">
      <c r="A6139" t="s">
        <v>8818</v>
      </c>
      <c r="B6139" s="246" t="str">
        <f>IF('15. Pooled investment vehicles'!F495="Please select","",'15. Pooled investment vehicles'!F495)</f>
        <v/>
      </c>
    </row>
    <row r="6140" spans="1:2">
      <c r="A6140" t="s">
        <v>8819</v>
      </c>
      <c r="B6140" s="246" t="str">
        <f>IF('15. Pooled investment vehicles'!G495="Please select country","",'15. Pooled investment vehicles'!G495)</f>
        <v/>
      </c>
    </row>
    <row r="6141" spans="1:2">
      <c r="A6141" t="s">
        <v>8820</v>
      </c>
      <c r="B6141" s="246" t="str">
        <f>IF('15. Pooled investment vehicles'!H495="","",'15. Pooled investment vehicles'!H495)</f>
        <v/>
      </c>
    </row>
    <row r="6142" spans="1:2">
      <c r="A6142" t="s">
        <v>8821</v>
      </c>
      <c r="B6142" s="246" t="str">
        <f>IF('15. Pooled investment vehicles'!I495="Please select","",'15. Pooled investment vehicles'!I495)</f>
        <v/>
      </c>
    </row>
    <row r="6143" spans="1:2">
      <c r="A6143" t="s">
        <v>8822</v>
      </c>
      <c r="B6143" s="246" t="str">
        <f>IF('15. Pooled investment vehicles'!J495="","",'15. Pooled investment vehicles'!J495)</f>
        <v/>
      </c>
    </row>
    <row r="6144" spans="1:2">
      <c r="A6144" t="s">
        <v>8823</v>
      </c>
      <c r="B6144" s="246" t="str">
        <f>IF('15. Pooled investment vehicles'!K495="","",'15. Pooled investment vehicles'!K495)</f>
        <v/>
      </c>
    </row>
    <row r="6145" spans="1:2">
      <c r="A6145" t="s">
        <v>8824</v>
      </c>
      <c r="B6145" s="246" t="str">
        <f>IF('15. Pooled investment vehicles'!A496="","",'15. Pooled investment vehicles'!A496)</f>
        <v/>
      </c>
    </row>
    <row r="6146" spans="1:2">
      <c r="A6146" t="s">
        <v>8825</v>
      </c>
      <c r="B6146" s="246" t="str">
        <f>IF('15. Pooled investment vehicles'!B496="","",'15. Pooled investment vehicles'!B496)</f>
        <v/>
      </c>
    </row>
    <row r="6147" spans="1:2">
      <c r="A6147" t="s">
        <v>8826</v>
      </c>
      <c r="B6147" s="246" t="str">
        <f>IF('15. Pooled investment vehicles'!C496="","",'15. Pooled investment vehicles'!C496)</f>
        <v/>
      </c>
    </row>
    <row r="6148" spans="1:2">
      <c r="A6148" t="s">
        <v>8827</v>
      </c>
      <c r="B6148" s="246" t="str">
        <f>IF('15. Pooled investment vehicles'!D496="","",'15. Pooled investment vehicles'!D496)</f>
        <v/>
      </c>
    </row>
    <row r="6149" spans="1:2">
      <c r="A6149" t="s">
        <v>8828</v>
      </c>
      <c r="B6149" s="246" t="str">
        <f>IF('15. Pooled investment vehicles'!E496="Please select","",'15. Pooled investment vehicles'!E496)</f>
        <v/>
      </c>
    </row>
    <row r="6150" spans="1:2">
      <c r="A6150" t="s">
        <v>8829</v>
      </c>
      <c r="B6150" s="246" t="str">
        <f>IF('15. Pooled investment vehicles'!F496="Please select","",'15. Pooled investment vehicles'!F496)</f>
        <v/>
      </c>
    </row>
    <row r="6151" spans="1:2">
      <c r="A6151" t="s">
        <v>8830</v>
      </c>
      <c r="B6151" s="246" t="str">
        <f>IF('15. Pooled investment vehicles'!G496="Please select country","",'15. Pooled investment vehicles'!G496)</f>
        <v/>
      </c>
    </row>
    <row r="6152" spans="1:2">
      <c r="A6152" t="s">
        <v>8831</v>
      </c>
      <c r="B6152" s="246" t="str">
        <f>IF('15. Pooled investment vehicles'!H496="","",'15. Pooled investment vehicles'!H496)</f>
        <v/>
      </c>
    </row>
    <row r="6153" spans="1:2">
      <c r="A6153" t="s">
        <v>8832</v>
      </c>
      <c r="B6153" s="246" t="str">
        <f>IF('15. Pooled investment vehicles'!I496="Please select","",'15. Pooled investment vehicles'!I496)</f>
        <v/>
      </c>
    </row>
    <row r="6154" spans="1:2">
      <c r="A6154" t="s">
        <v>8833</v>
      </c>
      <c r="B6154" s="246" t="str">
        <f>IF('15. Pooled investment vehicles'!J496="","",'15. Pooled investment vehicles'!J496)</f>
        <v/>
      </c>
    </row>
    <row r="6155" spans="1:2">
      <c r="A6155" t="s">
        <v>8834</v>
      </c>
      <c r="B6155" s="246" t="str">
        <f>IF('15. Pooled investment vehicles'!K496="","",'15. Pooled investment vehicles'!K496)</f>
        <v/>
      </c>
    </row>
    <row r="6156" spans="1:2">
      <c r="A6156" t="s">
        <v>8835</v>
      </c>
      <c r="B6156" s="246" t="str">
        <f>IF('15. Pooled investment vehicles'!A497="","",'15. Pooled investment vehicles'!A497)</f>
        <v/>
      </c>
    </row>
    <row r="6157" spans="1:2">
      <c r="A6157" t="s">
        <v>8836</v>
      </c>
      <c r="B6157" s="246" t="str">
        <f>IF('15. Pooled investment vehicles'!B497="","",'15. Pooled investment vehicles'!B497)</f>
        <v/>
      </c>
    </row>
    <row r="6158" spans="1:2">
      <c r="A6158" t="s">
        <v>8837</v>
      </c>
      <c r="B6158" s="246" t="str">
        <f>IF('15. Pooled investment vehicles'!C497="","",'15. Pooled investment vehicles'!C497)</f>
        <v/>
      </c>
    </row>
    <row r="6159" spans="1:2">
      <c r="A6159" t="s">
        <v>8838</v>
      </c>
      <c r="B6159" s="246" t="str">
        <f>IF('15. Pooled investment vehicles'!D497="","",'15. Pooled investment vehicles'!D497)</f>
        <v/>
      </c>
    </row>
    <row r="6160" spans="1:2">
      <c r="A6160" t="s">
        <v>8839</v>
      </c>
      <c r="B6160" s="246" t="str">
        <f>IF('15. Pooled investment vehicles'!E497="Please select","",'15. Pooled investment vehicles'!E497)</f>
        <v/>
      </c>
    </row>
    <row r="6161" spans="1:2">
      <c r="A6161" t="s">
        <v>8840</v>
      </c>
      <c r="B6161" s="246" t="str">
        <f>IF('15. Pooled investment vehicles'!F497="Please select","",'15. Pooled investment vehicles'!F497)</f>
        <v/>
      </c>
    </row>
    <row r="6162" spans="1:2">
      <c r="A6162" t="s">
        <v>8841</v>
      </c>
      <c r="B6162" s="246" t="str">
        <f>IF('15. Pooled investment vehicles'!G497="Please select country","",'15. Pooled investment vehicles'!G497)</f>
        <v/>
      </c>
    </row>
    <row r="6163" spans="1:2">
      <c r="A6163" t="s">
        <v>8842</v>
      </c>
      <c r="B6163" s="246" t="str">
        <f>IF('15. Pooled investment vehicles'!H497="","",'15. Pooled investment vehicles'!H497)</f>
        <v/>
      </c>
    </row>
    <row r="6164" spans="1:2">
      <c r="A6164" t="s">
        <v>8843</v>
      </c>
      <c r="B6164" s="246" t="str">
        <f>IF('15. Pooled investment vehicles'!I497="Please select","",'15. Pooled investment vehicles'!I497)</f>
        <v/>
      </c>
    </row>
    <row r="6165" spans="1:2">
      <c r="A6165" t="s">
        <v>8844</v>
      </c>
      <c r="B6165" s="246" t="str">
        <f>IF('15. Pooled investment vehicles'!J497="","",'15. Pooled investment vehicles'!J497)</f>
        <v/>
      </c>
    </row>
    <row r="6166" spans="1:2">
      <c r="A6166" t="s">
        <v>8845</v>
      </c>
      <c r="B6166" s="246" t="str">
        <f>IF('15. Pooled investment vehicles'!K497="","",'15. Pooled investment vehicles'!K497)</f>
        <v/>
      </c>
    </row>
    <row r="6167" spans="1:2">
      <c r="A6167" t="s">
        <v>8846</v>
      </c>
      <c r="B6167" s="246" t="str">
        <f>IF('15. Pooled investment vehicles'!A498="","",'15. Pooled investment vehicles'!A498)</f>
        <v/>
      </c>
    </row>
    <row r="6168" spans="1:2">
      <c r="A6168" t="s">
        <v>8847</v>
      </c>
      <c r="B6168" s="246" t="str">
        <f>IF('15. Pooled investment vehicles'!B498="","",'15. Pooled investment vehicles'!B498)</f>
        <v/>
      </c>
    </row>
    <row r="6169" spans="1:2">
      <c r="A6169" t="s">
        <v>8848</v>
      </c>
      <c r="B6169" s="246" t="str">
        <f>IF('15. Pooled investment vehicles'!C498="","",'15. Pooled investment vehicles'!C498)</f>
        <v/>
      </c>
    </row>
    <row r="6170" spans="1:2">
      <c r="A6170" t="s">
        <v>8849</v>
      </c>
      <c r="B6170" s="246" t="str">
        <f>IF('15. Pooled investment vehicles'!D498="","",'15. Pooled investment vehicles'!D498)</f>
        <v/>
      </c>
    </row>
    <row r="6171" spans="1:2">
      <c r="A6171" t="s">
        <v>8850</v>
      </c>
      <c r="B6171" s="246" t="str">
        <f>IF('15. Pooled investment vehicles'!E498="Please select","",'15. Pooled investment vehicles'!E498)</f>
        <v/>
      </c>
    </row>
    <row r="6172" spans="1:2">
      <c r="A6172" t="s">
        <v>8851</v>
      </c>
      <c r="B6172" s="246" t="str">
        <f>IF('15. Pooled investment vehicles'!F498="Please select","",'15. Pooled investment vehicles'!F498)</f>
        <v/>
      </c>
    </row>
    <row r="6173" spans="1:2">
      <c r="A6173" t="s">
        <v>8852</v>
      </c>
      <c r="B6173" s="246" t="str">
        <f>IF('15. Pooled investment vehicles'!G498="Please select country","",'15. Pooled investment vehicles'!G498)</f>
        <v/>
      </c>
    </row>
    <row r="6174" spans="1:2">
      <c r="A6174" t="s">
        <v>8853</v>
      </c>
      <c r="B6174" s="246" t="str">
        <f>IF('15. Pooled investment vehicles'!H498="","",'15. Pooled investment vehicles'!H498)</f>
        <v/>
      </c>
    </row>
    <row r="6175" spans="1:2">
      <c r="A6175" t="s">
        <v>8854</v>
      </c>
      <c r="B6175" s="246" t="str">
        <f>IF('15. Pooled investment vehicles'!I498="Please select","",'15. Pooled investment vehicles'!I498)</f>
        <v/>
      </c>
    </row>
    <row r="6176" spans="1:2">
      <c r="A6176" t="s">
        <v>8855</v>
      </c>
      <c r="B6176" s="246" t="str">
        <f>IF('15. Pooled investment vehicles'!J498="","",'15. Pooled investment vehicles'!J498)</f>
        <v/>
      </c>
    </row>
    <row r="6177" spans="1:2">
      <c r="A6177" t="s">
        <v>8856</v>
      </c>
      <c r="B6177" s="246" t="str">
        <f>IF('15. Pooled investment vehicles'!K498="","",'15. Pooled investment vehicles'!K498)</f>
        <v/>
      </c>
    </row>
    <row r="6178" spans="1:2">
      <c r="A6178" t="s">
        <v>8857</v>
      </c>
      <c r="B6178" s="246" t="str">
        <f>IF('15. Pooled investment vehicles'!A499="","",'15. Pooled investment vehicles'!A499)</f>
        <v/>
      </c>
    </row>
    <row r="6179" spans="1:2">
      <c r="A6179" t="s">
        <v>8858</v>
      </c>
      <c r="B6179" s="246" t="str">
        <f>IF('15. Pooled investment vehicles'!B499="","",'15. Pooled investment vehicles'!B499)</f>
        <v/>
      </c>
    </row>
    <row r="6180" spans="1:2">
      <c r="A6180" t="s">
        <v>8859</v>
      </c>
      <c r="B6180" s="246" t="str">
        <f>IF('15. Pooled investment vehicles'!C499="","",'15. Pooled investment vehicles'!C499)</f>
        <v/>
      </c>
    </row>
    <row r="6181" spans="1:2">
      <c r="A6181" t="s">
        <v>8860</v>
      </c>
      <c r="B6181" s="246" t="str">
        <f>IF('15. Pooled investment vehicles'!D499="","",'15. Pooled investment vehicles'!D499)</f>
        <v/>
      </c>
    </row>
    <row r="6182" spans="1:2">
      <c r="A6182" t="s">
        <v>8861</v>
      </c>
      <c r="B6182" s="246" t="str">
        <f>IF('15. Pooled investment vehicles'!E499="Please select","",'15. Pooled investment vehicles'!E499)</f>
        <v/>
      </c>
    </row>
    <row r="6183" spans="1:2">
      <c r="A6183" t="s">
        <v>8862</v>
      </c>
      <c r="B6183" s="246" t="str">
        <f>IF('15. Pooled investment vehicles'!F499="Please select","",'15. Pooled investment vehicles'!F499)</f>
        <v/>
      </c>
    </row>
    <row r="6184" spans="1:2">
      <c r="A6184" t="s">
        <v>8863</v>
      </c>
      <c r="B6184" s="246" t="str">
        <f>IF('15. Pooled investment vehicles'!G499="Please select country","",'15. Pooled investment vehicles'!G499)</f>
        <v/>
      </c>
    </row>
    <row r="6185" spans="1:2">
      <c r="A6185" t="s">
        <v>8864</v>
      </c>
      <c r="B6185" s="246" t="str">
        <f>IF('15. Pooled investment vehicles'!H499="","",'15. Pooled investment vehicles'!H499)</f>
        <v/>
      </c>
    </row>
    <row r="6186" spans="1:2">
      <c r="A6186" t="s">
        <v>8865</v>
      </c>
      <c r="B6186" s="246" t="str">
        <f>IF('15. Pooled investment vehicles'!I499="Please select","",'15. Pooled investment vehicles'!I499)</f>
        <v/>
      </c>
    </row>
    <row r="6187" spans="1:2">
      <c r="A6187" t="s">
        <v>8866</v>
      </c>
      <c r="B6187" s="246" t="str">
        <f>IF('15. Pooled investment vehicles'!J499="","",'15. Pooled investment vehicles'!J499)</f>
        <v/>
      </c>
    </row>
    <row r="6188" spans="1:2">
      <c r="A6188" t="s">
        <v>8867</v>
      </c>
      <c r="B6188" s="246" t="str">
        <f>IF('15. Pooled investment vehicles'!K499="","",'15. Pooled investment vehicles'!K499)</f>
        <v/>
      </c>
    </row>
    <row r="6189" spans="1:2">
      <c r="A6189" t="s">
        <v>8868</v>
      </c>
      <c r="B6189" s="246" t="str">
        <f>IF('15. Pooled investment vehicles'!A500="","",'15. Pooled investment vehicles'!A500)</f>
        <v/>
      </c>
    </row>
    <row r="6190" spans="1:2">
      <c r="A6190" t="s">
        <v>8869</v>
      </c>
      <c r="B6190" s="246" t="str">
        <f>IF('15. Pooled investment vehicles'!B500="","",'15. Pooled investment vehicles'!B500)</f>
        <v/>
      </c>
    </row>
    <row r="6191" spans="1:2">
      <c r="A6191" t="s">
        <v>8870</v>
      </c>
      <c r="B6191" s="246" t="str">
        <f>IF('15. Pooled investment vehicles'!C500="","",'15. Pooled investment vehicles'!C500)</f>
        <v/>
      </c>
    </row>
    <row r="6192" spans="1:2">
      <c r="A6192" t="s">
        <v>8871</v>
      </c>
      <c r="B6192" s="246" t="str">
        <f>IF('15. Pooled investment vehicles'!D500="","",'15. Pooled investment vehicles'!D500)</f>
        <v/>
      </c>
    </row>
    <row r="6193" spans="1:2">
      <c r="A6193" t="s">
        <v>8872</v>
      </c>
      <c r="B6193" s="246" t="str">
        <f>IF('15. Pooled investment vehicles'!E500="Please select","",'15. Pooled investment vehicles'!E500)</f>
        <v/>
      </c>
    </row>
    <row r="6194" spans="1:2">
      <c r="A6194" t="s">
        <v>8873</v>
      </c>
      <c r="B6194" s="246" t="str">
        <f>IF('15. Pooled investment vehicles'!F500="Please select","",'15. Pooled investment vehicles'!F500)</f>
        <v/>
      </c>
    </row>
    <row r="6195" spans="1:2">
      <c r="A6195" t="s">
        <v>8874</v>
      </c>
      <c r="B6195" s="246" t="str">
        <f>IF('15. Pooled investment vehicles'!G500="Please select country","",'15. Pooled investment vehicles'!G500)</f>
        <v/>
      </c>
    </row>
    <row r="6196" spans="1:2">
      <c r="A6196" t="s">
        <v>8875</v>
      </c>
      <c r="B6196" s="246" t="str">
        <f>IF('15. Pooled investment vehicles'!H500="","",'15. Pooled investment vehicles'!H500)</f>
        <v/>
      </c>
    </row>
    <row r="6197" spans="1:2">
      <c r="A6197" t="s">
        <v>8876</v>
      </c>
      <c r="B6197" s="246" t="str">
        <f>IF('15. Pooled investment vehicles'!I500="Please select","",'15. Pooled investment vehicles'!I500)</f>
        <v/>
      </c>
    </row>
    <row r="6198" spans="1:2">
      <c r="A6198" t="s">
        <v>8877</v>
      </c>
      <c r="B6198" s="246" t="str">
        <f>IF('15. Pooled investment vehicles'!J500="","",'15. Pooled investment vehicles'!J500)</f>
        <v/>
      </c>
    </row>
    <row r="6199" spans="1:2">
      <c r="A6199" t="s">
        <v>8878</v>
      </c>
      <c r="B6199" s="246" t="str">
        <f>IF('15. Pooled investment vehicles'!K500="","",'15. Pooled investment vehicles'!K500)</f>
        <v/>
      </c>
    </row>
    <row r="6200" spans="1:2">
      <c r="A6200" t="s">
        <v>8879</v>
      </c>
      <c r="B6200" s="246" t="str">
        <f>IF('15. Pooled investment vehicles'!A501="","",'15. Pooled investment vehicles'!A501)</f>
        <v/>
      </c>
    </row>
    <row r="6201" spans="1:2">
      <c r="A6201" t="s">
        <v>8880</v>
      </c>
      <c r="B6201" s="246" t="str">
        <f>IF('15. Pooled investment vehicles'!B501="","",'15. Pooled investment vehicles'!B501)</f>
        <v/>
      </c>
    </row>
    <row r="6202" spans="1:2">
      <c r="A6202" t="s">
        <v>8881</v>
      </c>
      <c r="B6202" s="246" t="str">
        <f>IF('15. Pooled investment vehicles'!C501="","",'15. Pooled investment vehicles'!C501)</f>
        <v/>
      </c>
    </row>
    <row r="6203" spans="1:2">
      <c r="A6203" t="s">
        <v>8882</v>
      </c>
      <c r="B6203" s="246" t="str">
        <f>IF('15. Pooled investment vehicles'!D501="","",'15. Pooled investment vehicles'!D501)</f>
        <v/>
      </c>
    </row>
    <row r="6204" spans="1:2">
      <c r="A6204" t="s">
        <v>8883</v>
      </c>
      <c r="B6204" s="246" t="str">
        <f>IF('15. Pooled investment vehicles'!E501="Please select","",'15. Pooled investment vehicles'!E501)</f>
        <v/>
      </c>
    </row>
    <row r="6205" spans="1:2">
      <c r="A6205" t="s">
        <v>8884</v>
      </c>
      <c r="B6205" s="246" t="str">
        <f>IF('15. Pooled investment vehicles'!F501="Please select","",'15. Pooled investment vehicles'!F501)</f>
        <v/>
      </c>
    </row>
    <row r="6206" spans="1:2">
      <c r="A6206" t="s">
        <v>8885</v>
      </c>
      <c r="B6206" s="246" t="str">
        <f>IF('15. Pooled investment vehicles'!G501="Please select country","",'15. Pooled investment vehicles'!G501)</f>
        <v/>
      </c>
    </row>
    <row r="6207" spans="1:2">
      <c r="A6207" t="s">
        <v>8886</v>
      </c>
      <c r="B6207" s="246" t="str">
        <f>IF('15. Pooled investment vehicles'!H501="","",'15. Pooled investment vehicles'!H501)</f>
        <v/>
      </c>
    </row>
    <row r="6208" spans="1:2">
      <c r="A6208" t="s">
        <v>8887</v>
      </c>
      <c r="B6208" s="246" t="str">
        <f>IF('15. Pooled investment vehicles'!I501="Please select","",'15. Pooled investment vehicles'!I501)</f>
        <v/>
      </c>
    </row>
    <row r="6209" spans="1:2">
      <c r="A6209" t="s">
        <v>8888</v>
      </c>
      <c r="B6209" s="246" t="str">
        <f>IF('15. Pooled investment vehicles'!J501="","",'15. Pooled investment vehicles'!J501)</f>
        <v/>
      </c>
    </row>
    <row r="6210" spans="1:2">
      <c r="A6210" t="s">
        <v>8889</v>
      </c>
      <c r="B6210" s="246" t="str">
        <f>IF('15. Pooled investment vehicles'!K501="","",'15. Pooled investment vehicles'!K501)</f>
        <v/>
      </c>
    </row>
    <row r="6211" spans="1:2">
      <c r="A6211" t="s">
        <v>8890</v>
      </c>
      <c r="B6211" s="246" t="str">
        <f>IF('15. Pooled investment vehicles'!A502="","",'15. Pooled investment vehicles'!A502)</f>
        <v/>
      </c>
    </row>
    <row r="6212" spans="1:2">
      <c r="A6212" t="s">
        <v>8891</v>
      </c>
      <c r="B6212" s="246" t="str">
        <f>IF('15. Pooled investment vehicles'!B502="","",'15. Pooled investment vehicles'!B502)</f>
        <v/>
      </c>
    </row>
    <row r="6213" spans="1:2">
      <c r="A6213" t="s">
        <v>8892</v>
      </c>
      <c r="B6213" s="246" t="str">
        <f>IF('15. Pooled investment vehicles'!C502="","",'15. Pooled investment vehicles'!C502)</f>
        <v/>
      </c>
    </row>
    <row r="6214" spans="1:2">
      <c r="A6214" t="s">
        <v>8893</v>
      </c>
      <c r="B6214" s="246" t="str">
        <f>IF('15. Pooled investment vehicles'!D502="","",'15. Pooled investment vehicles'!D502)</f>
        <v/>
      </c>
    </row>
    <row r="6215" spans="1:2">
      <c r="A6215" t="s">
        <v>8894</v>
      </c>
      <c r="B6215" s="246" t="str">
        <f>IF('15. Pooled investment vehicles'!E502="Please select","",'15. Pooled investment vehicles'!E502)</f>
        <v/>
      </c>
    </row>
    <row r="6216" spans="1:2">
      <c r="A6216" t="s">
        <v>8895</v>
      </c>
      <c r="B6216" s="246" t="str">
        <f>IF('15. Pooled investment vehicles'!F502="Please select","",'15. Pooled investment vehicles'!F502)</f>
        <v/>
      </c>
    </row>
    <row r="6217" spans="1:2">
      <c r="A6217" t="s">
        <v>8896</v>
      </c>
      <c r="B6217" s="246" t="str">
        <f>IF('15. Pooled investment vehicles'!G502="Please select country","",'15. Pooled investment vehicles'!G502)</f>
        <v/>
      </c>
    </row>
    <row r="6218" spans="1:2">
      <c r="A6218" t="s">
        <v>8897</v>
      </c>
      <c r="B6218" s="246" t="str">
        <f>IF('15. Pooled investment vehicles'!H502="","",'15. Pooled investment vehicles'!H502)</f>
        <v/>
      </c>
    </row>
    <row r="6219" spans="1:2">
      <c r="A6219" t="s">
        <v>8898</v>
      </c>
      <c r="B6219" s="246" t="str">
        <f>IF('15. Pooled investment vehicles'!I502="Please select","",'15. Pooled investment vehicles'!I502)</f>
        <v/>
      </c>
    </row>
    <row r="6220" spans="1:2">
      <c r="A6220" t="s">
        <v>8899</v>
      </c>
      <c r="B6220" s="246" t="str">
        <f>IF('15. Pooled investment vehicles'!J502="","",'15. Pooled investment vehicles'!J502)</f>
        <v/>
      </c>
    </row>
    <row r="6221" spans="1:2">
      <c r="A6221" t="s">
        <v>8900</v>
      </c>
      <c r="B6221" s="246" t="str">
        <f>IF('15. Pooled investment vehicles'!K502="","",'15. Pooled investment vehicles'!K502)</f>
        <v/>
      </c>
    </row>
    <row r="6222" spans="1:2">
      <c r="A6222" t="s">
        <v>8901</v>
      </c>
      <c r="B6222" s="246" t="str">
        <f>IF('15. Pooled investment vehicles'!A503="","",'15. Pooled investment vehicles'!A503)</f>
        <v/>
      </c>
    </row>
    <row r="6223" spans="1:2">
      <c r="A6223" t="s">
        <v>8902</v>
      </c>
      <c r="B6223" s="246" t="str">
        <f>IF('15. Pooled investment vehicles'!B503="","",'15. Pooled investment vehicles'!B503)</f>
        <v/>
      </c>
    </row>
    <row r="6224" spans="1:2">
      <c r="A6224" t="s">
        <v>8903</v>
      </c>
      <c r="B6224" s="246" t="str">
        <f>IF('15. Pooled investment vehicles'!C503="","",'15. Pooled investment vehicles'!C503)</f>
        <v/>
      </c>
    </row>
    <row r="6225" spans="1:2">
      <c r="A6225" t="s">
        <v>8904</v>
      </c>
      <c r="B6225" s="246" t="str">
        <f>IF('15. Pooled investment vehicles'!D503="","",'15. Pooled investment vehicles'!D503)</f>
        <v/>
      </c>
    </row>
    <row r="6226" spans="1:2">
      <c r="A6226" t="s">
        <v>8905</v>
      </c>
      <c r="B6226" s="246" t="str">
        <f>IF('15. Pooled investment vehicles'!E503="Please select","",'15. Pooled investment vehicles'!E503)</f>
        <v/>
      </c>
    </row>
    <row r="6227" spans="1:2">
      <c r="A6227" t="s">
        <v>8906</v>
      </c>
      <c r="B6227" s="246" t="str">
        <f>IF('15. Pooled investment vehicles'!F503="Please select","",'15. Pooled investment vehicles'!F503)</f>
        <v/>
      </c>
    </row>
    <row r="6228" spans="1:2">
      <c r="A6228" t="s">
        <v>8907</v>
      </c>
      <c r="B6228" s="246" t="str">
        <f>IF('15. Pooled investment vehicles'!G503="Please select country","",'15. Pooled investment vehicles'!G503)</f>
        <v/>
      </c>
    </row>
    <row r="6229" spans="1:2">
      <c r="A6229" t="s">
        <v>8908</v>
      </c>
      <c r="B6229" s="246" t="str">
        <f>IF('15. Pooled investment vehicles'!H503="","",'15. Pooled investment vehicles'!H503)</f>
        <v/>
      </c>
    </row>
    <row r="6230" spans="1:2">
      <c r="A6230" t="s">
        <v>8909</v>
      </c>
      <c r="B6230" s="246" t="str">
        <f>IF('15. Pooled investment vehicles'!I503="Please select","",'15. Pooled investment vehicles'!I503)</f>
        <v/>
      </c>
    </row>
    <row r="6231" spans="1:2">
      <c r="A6231" t="s">
        <v>8910</v>
      </c>
      <c r="B6231" s="246" t="str">
        <f>IF('15. Pooled investment vehicles'!J503="","",'15. Pooled investment vehicles'!J503)</f>
        <v/>
      </c>
    </row>
    <row r="6232" spans="1:2">
      <c r="A6232" t="s">
        <v>8911</v>
      </c>
      <c r="B6232" s="246" t="str">
        <f>IF('15. Pooled investment vehicles'!K503="","",'15. Pooled investment vehicles'!K503)</f>
        <v/>
      </c>
    </row>
    <row r="6233" spans="1:2">
      <c r="A6233" t="s">
        <v>8912</v>
      </c>
      <c r="B6233" s="246" t="str">
        <f>IF('15. Pooled investment vehicles'!A504="","",'15. Pooled investment vehicles'!A504)</f>
        <v/>
      </c>
    </row>
    <row r="6234" spans="1:2">
      <c r="A6234" t="s">
        <v>8913</v>
      </c>
      <c r="B6234" s="246" t="str">
        <f>IF('15. Pooled investment vehicles'!B504="","",'15. Pooled investment vehicles'!B504)</f>
        <v/>
      </c>
    </row>
    <row r="6235" spans="1:2">
      <c r="A6235" t="s">
        <v>8914</v>
      </c>
      <c r="B6235" s="246" t="str">
        <f>IF('15. Pooled investment vehicles'!C504="","",'15. Pooled investment vehicles'!C504)</f>
        <v/>
      </c>
    </row>
    <row r="6236" spans="1:2">
      <c r="A6236" t="s">
        <v>8915</v>
      </c>
      <c r="B6236" s="246" t="str">
        <f>IF('15. Pooled investment vehicles'!D504="","",'15. Pooled investment vehicles'!D504)</f>
        <v/>
      </c>
    </row>
    <row r="6237" spans="1:2">
      <c r="A6237" t="s">
        <v>8916</v>
      </c>
      <c r="B6237" s="246" t="str">
        <f>IF('15. Pooled investment vehicles'!E504="Please select","",'15. Pooled investment vehicles'!E504)</f>
        <v/>
      </c>
    </row>
    <row r="6238" spans="1:2">
      <c r="A6238" t="s">
        <v>8917</v>
      </c>
      <c r="B6238" s="246" t="str">
        <f>IF('15. Pooled investment vehicles'!F504="Please select","",'15. Pooled investment vehicles'!F504)</f>
        <v/>
      </c>
    </row>
    <row r="6239" spans="1:2">
      <c r="A6239" t="s">
        <v>8918</v>
      </c>
      <c r="B6239" s="246" t="str">
        <f>IF('15. Pooled investment vehicles'!G504="Please select country","",'15. Pooled investment vehicles'!G504)</f>
        <v/>
      </c>
    </row>
    <row r="6240" spans="1:2">
      <c r="A6240" t="s">
        <v>8919</v>
      </c>
      <c r="B6240" s="246" t="str">
        <f>IF('15. Pooled investment vehicles'!H504="","",'15. Pooled investment vehicles'!H504)</f>
        <v/>
      </c>
    </row>
    <row r="6241" spans="1:2">
      <c r="A6241" t="s">
        <v>8920</v>
      </c>
      <c r="B6241" s="246" t="str">
        <f>IF('15. Pooled investment vehicles'!I504="Please select","",'15. Pooled investment vehicles'!I504)</f>
        <v/>
      </c>
    </row>
    <row r="6242" spans="1:2">
      <c r="A6242" t="s">
        <v>8921</v>
      </c>
      <c r="B6242" s="246" t="str">
        <f>IF('15. Pooled investment vehicles'!J504="","",'15. Pooled investment vehicles'!J504)</f>
        <v/>
      </c>
    </row>
    <row r="6243" spans="1:2">
      <c r="A6243" t="s">
        <v>8922</v>
      </c>
      <c r="B6243" s="246" t="str">
        <f>IF('15. Pooled investment vehicles'!K504="","",'15. Pooled investment vehicles'!K504)</f>
        <v/>
      </c>
    </row>
    <row r="6244" spans="1:2">
      <c r="A6244" t="s">
        <v>8923</v>
      </c>
      <c r="B6244" s="246" t="str">
        <f>IF('15. Pooled investment vehicles'!A505="","",'15. Pooled investment vehicles'!A505)</f>
        <v/>
      </c>
    </row>
    <row r="6245" spans="1:2">
      <c r="A6245" t="s">
        <v>8924</v>
      </c>
      <c r="B6245" s="246" t="str">
        <f>IF('15. Pooled investment vehicles'!B505="","",'15. Pooled investment vehicles'!B505)</f>
        <v/>
      </c>
    </row>
    <row r="6246" spans="1:2">
      <c r="A6246" t="s">
        <v>8925</v>
      </c>
      <c r="B6246" s="246" t="str">
        <f>IF('15. Pooled investment vehicles'!C505="","",'15. Pooled investment vehicles'!C505)</f>
        <v/>
      </c>
    </row>
    <row r="6247" spans="1:2">
      <c r="A6247" t="s">
        <v>8926</v>
      </c>
      <c r="B6247" s="246" t="str">
        <f>IF('15. Pooled investment vehicles'!D505="","",'15. Pooled investment vehicles'!D505)</f>
        <v/>
      </c>
    </row>
    <row r="6248" spans="1:2">
      <c r="A6248" t="s">
        <v>8927</v>
      </c>
      <c r="B6248" s="246" t="str">
        <f>IF('15. Pooled investment vehicles'!E505="Please select","",'15. Pooled investment vehicles'!E505)</f>
        <v/>
      </c>
    </row>
    <row r="6249" spans="1:2">
      <c r="A6249" t="s">
        <v>8928</v>
      </c>
      <c r="B6249" s="246" t="str">
        <f>IF('15. Pooled investment vehicles'!F505="Please select","",'15. Pooled investment vehicles'!F505)</f>
        <v/>
      </c>
    </row>
    <row r="6250" spans="1:2">
      <c r="A6250" t="s">
        <v>8929</v>
      </c>
      <c r="B6250" s="246" t="str">
        <f>IF('15. Pooled investment vehicles'!G505="Please select country","",'15. Pooled investment vehicles'!G505)</f>
        <v/>
      </c>
    </row>
    <row r="6251" spans="1:2">
      <c r="A6251" t="s">
        <v>8930</v>
      </c>
      <c r="B6251" s="246" t="str">
        <f>IF('15. Pooled investment vehicles'!H505="","",'15. Pooled investment vehicles'!H505)</f>
        <v/>
      </c>
    </row>
    <row r="6252" spans="1:2">
      <c r="A6252" t="s">
        <v>8931</v>
      </c>
      <c r="B6252" s="246" t="str">
        <f>IF('15. Pooled investment vehicles'!I505="Please select","",'15. Pooled investment vehicles'!I505)</f>
        <v/>
      </c>
    </row>
    <row r="6253" spans="1:2">
      <c r="A6253" t="s">
        <v>8932</v>
      </c>
      <c r="B6253" s="246" t="str">
        <f>IF('15. Pooled investment vehicles'!J505="","",'15. Pooled investment vehicles'!J505)</f>
        <v/>
      </c>
    </row>
    <row r="6254" spans="1:2">
      <c r="A6254" t="s">
        <v>8933</v>
      </c>
      <c r="B6254" s="246" t="str">
        <f>IF('15. Pooled investment vehicles'!K505="","",'15. Pooled investment vehicles'!K505)</f>
        <v/>
      </c>
    </row>
    <row r="6255" spans="1:2">
      <c r="A6255" t="s">
        <v>8934</v>
      </c>
      <c r="B6255" s="246" t="str">
        <f>IF('15. Pooled investment vehicles'!A506="","",'15. Pooled investment vehicles'!A506)</f>
        <v/>
      </c>
    </row>
    <row r="6256" spans="1:2">
      <c r="A6256" t="s">
        <v>8935</v>
      </c>
      <c r="B6256" s="246" t="str">
        <f>IF('15. Pooled investment vehicles'!B506="","",'15. Pooled investment vehicles'!B506)</f>
        <v/>
      </c>
    </row>
    <row r="6257" spans="1:2">
      <c r="A6257" t="s">
        <v>8936</v>
      </c>
      <c r="B6257" s="246" t="str">
        <f>IF('15. Pooled investment vehicles'!C506="","",'15. Pooled investment vehicles'!C506)</f>
        <v/>
      </c>
    </row>
    <row r="6258" spans="1:2">
      <c r="A6258" t="s">
        <v>8937</v>
      </c>
      <c r="B6258" s="246" t="str">
        <f>IF('15. Pooled investment vehicles'!D506="","",'15. Pooled investment vehicles'!D506)</f>
        <v/>
      </c>
    </row>
    <row r="6259" spans="1:2">
      <c r="A6259" t="s">
        <v>8938</v>
      </c>
      <c r="B6259" s="246" t="str">
        <f>IF('15. Pooled investment vehicles'!E506="Please select","",'15. Pooled investment vehicles'!E506)</f>
        <v/>
      </c>
    </row>
    <row r="6260" spans="1:2">
      <c r="A6260" t="s">
        <v>8939</v>
      </c>
      <c r="B6260" s="246" t="str">
        <f>IF('15. Pooled investment vehicles'!F506="Please select","",'15. Pooled investment vehicles'!F506)</f>
        <v/>
      </c>
    </row>
    <row r="6261" spans="1:2">
      <c r="A6261" t="s">
        <v>8940</v>
      </c>
      <c r="B6261" s="246" t="str">
        <f>IF('15. Pooled investment vehicles'!G506="Please select country","",'15. Pooled investment vehicles'!G506)</f>
        <v/>
      </c>
    </row>
    <row r="6262" spans="1:2">
      <c r="A6262" t="s">
        <v>8941</v>
      </c>
      <c r="B6262" s="246" t="str">
        <f>IF('15. Pooled investment vehicles'!H506="","",'15. Pooled investment vehicles'!H506)</f>
        <v/>
      </c>
    </row>
    <row r="6263" spans="1:2">
      <c r="A6263" t="s">
        <v>8942</v>
      </c>
      <c r="B6263" s="246" t="str">
        <f>IF('15. Pooled investment vehicles'!I506="Please select","",'15. Pooled investment vehicles'!I506)</f>
        <v/>
      </c>
    </row>
    <row r="6264" spans="1:2">
      <c r="A6264" t="s">
        <v>8943</v>
      </c>
      <c r="B6264" s="246" t="str">
        <f>IF('15. Pooled investment vehicles'!J506="","",'15. Pooled investment vehicles'!J506)</f>
        <v/>
      </c>
    </row>
    <row r="6265" spans="1:2">
      <c r="A6265" t="s">
        <v>8944</v>
      </c>
      <c r="B6265" s="246" t="str">
        <f>IF('15. Pooled investment vehicles'!K506="","",'15. Pooled investment vehicles'!K506)</f>
        <v/>
      </c>
    </row>
    <row r="6266" spans="1:2">
      <c r="A6266" t="s">
        <v>8945</v>
      </c>
      <c r="B6266" s="246" t="str">
        <f>IF('15. Pooled investment vehicles'!A507="","",'15. Pooled investment vehicles'!A507)</f>
        <v/>
      </c>
    </row>
    <row r="6267" spans="1:2">
      <c r="A6267" t="s">
        <v>8946</v>
      </c>
      <c r="B6267" s="246" t="str">
        <f>IF('15. Pooled investment vehicles'!B507="","",'15. Pooled investment vehicles'!B507)</f>
        <v/>
      </c>
    </row>
    <row r="6268" spans="1:2">
      <c r="A6268" t="s">
        <v>8947</v>
      </c>
      <c r="B6268" s="246" t="str">
        <f>IF('15. Pooled investment vehicles'!C507="","",'15. Pooled investment vehicles'!C507)</f>
        <v/>
      </c>
    </row>
    <row r="6269" spans="1:2">
      <c r="A6269" t="s">
        <v>8948</v>
      </c>
      <c r="B6269" s="246" t="str">
        <f>IF('15. Pooled investment vehicles'!D507="","",'15. Pooled investment vehicles'!D507)</f>
        <v/>
      </c>
    </row>
    <row r="6270" spans="1:2">
      <c r="A6270" t="s">
        <v>8949</v>
      </c>
      <c r="B6270" s="246" t="str">
        <f>IF('15. Pooled investment vehicles'!E507="Please select","",'15. Pooled investment vehicles'!E507)</f>
        <v/>
      </c>
    </row>
    <row r="6271" spans="1:2">
      <c r="A6271" t="s">
        <v>8950</v>
      </c>
      <c r="B6271" s="246" t="str">
        <f>IF('15. Pooled investment vehicles'!F507="Please select","",'15. Pooled investment vehicles'!F507)</f>
        <v/>
      </c>
    </row>
    <row r="6272" spans="1:2">
      <c r="A6272" t="s">
        <v>8951</v>
      </c>
      <c r="B6272" s="246" t="str">
        <f>IF('15. Pooled investment vehicles'!G507="Please select country","",'15. Pooled investment vehicles'!G507)</f>
        <v/>
      </c>
    </row>
    <row r="6273" spans="1:2">
      <c r="A6273" t="s">
        <v>8952</v>
      </c>
      <c r="B6273" s="246" t="str">
        <f>IF('15. Pooled investment vehicles'!H507="","",'15. Pooled investment vehicles'!H507)</f>
        <v/>
      </c>
    </row>
    <row r="6274" spans="1:2">
      <c r="A6274" t="s">
        <v>8953</v>
      </c>
      <c r="B6274" s="246" t="str">
        <f>IF('15. Pooled investment vehicles'!I507="Please select","",'15. Pooled investment vehicles'!I507)</f>
        <v/>
      </c>
    </row>
    <row r="6275" spans="1:2">
      <c r="A6275" t="s">
        <v>8954</v>
      </c>
      <c r="B6275" s="246" t="str">
        <f>IF('15. Pooled investment vehicles'!J507="","",'15. Pooled investment vehicles'!J507)</f>
        <v/>
      </c>
    </row>
    <row r="6276" spans="1:2">
      <c r="A6276" t="s">
        <v>8955</v>
      </c>
      <c r="B6276" s="246" t="str">
        <f>IF('15. Pooled investment vehicles'!K507="","",'15. Pooled investment vehicles'!K507)</f>
        <v/>
      </c>
    </row>
    <row r="6277" spans="1:2">
      <c r="A6277" t="s">
        <v>8956</v>
      </c>
      <c r="B6277" s="246" t="str">
        <f>IF('15. Pooled investment vehicles'!A508="","",'15. Pooled investment vehicles'!A508)</f>
        <v/>
      </c>
    </row>
    <row r="6278" spans="1:2">
      <c r="A6278" t="s">
        <v>8957</v>
      </c>
      <c r="B6278" s="246" t="str">
        <f>IF('15. Pooled investment vehicles'!B508="","",'15. Pooled investment vehicles'!B508)</f>
        <v/>
      </c>
    </row>
    <row r="6279" spans="1:2">
      <c r="A6279" t="s">
        <v>8958</v>
      </c>
      <c r="B6279" s="246" t="str">
        <f>IF('15. Pooled investment vehicles'!C508="","",'15. Pooled investment vehicles'!C508)</f>
        <v/>
      </c>
    </row>
    <row r="6280" spans="1:2">
      <c r="A6280" t="s">
        <v>8959</v>
      </c>
      <c r="B6280" s="246" t="str">
        <f>IF('15. Pooled investment vehicles'!D508="","",'15. Pooled investment vehicles'!D508)</f>
        <v/>
      </c>
    </row>
    <row r="6281" spans="1:2">
      <c r="A6281" t="s">
        <v>8960</v>
      </c>
      <c r="B6281" s="246" t="str">
        <f>IF('15. Pooled investment vehicles'!E508="Please select","",'15. Pooled investment vehicles'!E508)</f>
        <v/>
      </c>
    </row>
    <row r="6282" spans="1:2">
      <c r="A6282" t="s">
        <v>8961</v>
      </c>
      <c r="B6282" s="246" t="str">
        <f>IF('15. Pooled investment vehicles'!F508="Please select","",'15. Pooled investment vehicles'!F508)</f>
        <v/>
      </c>
    </row>
    <row r="6283" spans="1:2">
      <c r="A6283" t="s">
        <v>8962</v>
      </c>
      <c r="B6283" s="246" t="str">
        <f>IF('15. Pooled investment vehicles'!G508="Please select country","",'15. Pooled investment vehicles'!G508)</f>
        <v/>
      </c>
    </row>
    <row r="6284" spans="1:2">
      <c r="A6284" t="s">
        <v>8963</v>
      </c>
      <c r="B6284" s="246" t="str">
        <f>IF('15. Pooled investment vehicles'!H508="","",'15. Pooled investment vehicles'!H508)</f>
        <v/>
      </c>
    </row>
    <row r="6285" spans="1:2">
      <c r="A6285" t="s">
        <v>8964</v>
      </c>
      <c r="B6285" s="246" t="str">
        <f>IF('15. Pooled investment vehicles'!I508="Please select","",'15. Pooled investment vehicles'!I508)</f>
        <v/>
      </c>
    </row>
    <row r="6286" spans="1:2">
      <c r="A6286" t="s">
        <v>8965</v>
      </c>
      <c r="B6286" s="246" t="str">
        <f>IF('15. Pooled investment vehicles'!J508="","",'15. Pooled investment vehicles'!J508)</f>
        <v/>
      </c>
    </row>
    <row r="6287" spans="1:2">
      <c r="A6287" t="s">
        <v>8966</v>
      </c>
      <c r="B6287" s="246" t="str">
        <f>IF('15. Pooled investment vehicles'!K508="","",'15. Pooled investment vehicles'!K508)</f>
        <v/>
      </c>
    </row>
    <row r="6288" spans="1:2">
      <c r="A6288" t="s">
        <v>8967</v>
      </c>
      <c r="B6288" s="246" t="str">
        <f>IF('15. Pooled investment vehicles'!A509="","",'15. Pooled investment vehicles'!A509)</f>
        <v/>
      </c>
    </row>
    <row r="6289" spans="1:2">
      <c r="A6289" t="s">
        <v>8968</v>
      </c>
      <c r="B6289" s="246" t="str">
        <f>IF('15. Pooled investment vehicles'!B509="","",'15. Pooled investment vehicles'!B509)</f>
        <v/>
      </c>
    </row>
    <row r="6290" spans="1:2">
      <c r="A6290" t="s">
        <v>8969</v>
      </c>
      <c r="B6290" s="246" t="str">
        <f>IF('15. Pooled investment vehicles'!C509="","",'15. Pooled investment vehicles'!C509)</f>
        <v/>
      </c>
    </row>
    <row r="6291" spans="1:2">
      <c r="A6291" t="s">
        <v>8970</v>
      </c>
      <c r="B6291" s="246" t="str">
        <f>IF('15. Pooled investment vehicles'!D509="","",'15. Pooled investment vehicles'!D509)</f>
        <v/>
      </c>
    </row>
    <row r="6292" spans="1:2">
      <c r="A6292" t="s">
        <v>8971</v>
      </c>
      <c r="B6292" s="246" t="str">
        <f>IF('15. Pooled investment vehicles'!E509="Please select","",'15. Pooled investment vehicles'!E509)</f>
        <v/>
      </c>
    </row>
    <row r="6293" spans="1:2">
      <c r="A6293" t="s">
        <v>8972</v>
      </c>
      <c r="B6293" s="246" t="str">
        <f>IF('15. Pooled investment vehicles'!F509="Please select","",'15. Pooled investment vehicles'!F509)</f>
        <v/>
      </c>
    </row>
    <row r="6294" spans="1:2">
      <c r="A6294" t="s">
        <v>8973</v>
      </c>
      <c r="B6294" s="246" t="str">
        <f>IF('15. Pooled investment vehicles'!G509="Please select country","",'15. Pooled investment vehicles'!G509)</f>
        <v/>
      </c>
    </row>
    <row r="6295" spans="1:2">
      <c r="A6295" t="s">
        <v>8974</v>
      </c>
      <c r="B6295" s="246" t="str">
        <f>IF('15. Pooled investment vehicles'!H509="","",'15. Pooled investment vehicles'!H509)</f>
        <v/>
      </c>
    </row>
    <row r="6296" spans="1:2">
      <c r="A6296" t="s">
        <v>8975</v>
      </c>
      <c r="B6296" s="246" t="str">
        <f>IF('15. Pooled investment vehicles'!I509="Please select","",'15. Pooled investment vehicles'!I509)</f>
        <v/>
      </c>
    </row>
    <row r="6297" spans="1:2">
      <c r="A6297" t="s">
        <v>8976</v>
      </c>
      <c r="B6297" s="246" t="str">
        <f>IF('15. Pooled investment vehicles'!J509="","",'15. Pooled investment vehicles'!J509)</f>
        <v/>
      </c>
    </row>
    <row r="6298" spans="1:2">
      <c r="A6298" t="s">
        <v>8977</v>
      </c>
      <c r="B6298" s="246" t="str">
        <f>IF('15. Pooled investment vehicles'!K509="","",'15. Pooled investment vehicles'!K509)</f>
        <v/>
      </c>
    </row>
    <row r="6299" spans="1:2">
      <c r="A6299" t="s">
        <v>8978</v>
      </c>
      <c r="B6299" s="246" t="str">
        <f>IF('15. Pooled investment vehicles'!A510="","",'15. Pooled investment vehicles'!A510)</f>
        <v/>
      </c>
    </row>
    <row r="6300" spans="1:2">
      <c r="A6300" t="s">
        <v>8979</v>
      </c>
      <c r="B6300" s="246" t="str">
        <f>IF('15. Pooled investment vehicles'!B510="","",'15. Pooled investment vehicles'!B510)</f>
        <v/>
      </c>
    </row>
    <row r="6301" spans="1:2">
      <c r="A6301" t="s">
        <v>8980</v>
      </c>
      <c r="B6301" s="246" t="str">
        <f>IF('15. Pooled investment vehicles'!C510="","",'15. Pooled investment vehicles'!C510)</f>
        <v/>
      </c>
    </row>
    <row r="6302" spans="1:2">
      <c r="A6302" t="s">
        <v>8981</v>
      </c>
      <c r="B6302" s="246" t="str">
        <f>IF('15. Pooled investment vehicles'!D510="","",'15. Pooled investment vehicles'!D510)</f>
        <v/>
      </c>
    </row>
    <row r="6303" spans="1:2">
      <c r="A6303" t="s">
        <v>8982</v>
      </c>
      <c r="B6303" s="246" t="str">
        <f>IF('15. Pooled investment vehicles'!E510="Please select","",'15. Pooled investment vehicles'!E510)</f>
        <v/>
      </c>
    </row>
    <row r="6304" spans="1:2">
      <c r="A6304" t="s">
        <v>8983</v>
      </c>
      <c r="B6304" s="246" t="str">
        <f>IF('15. Pooled investment vehicles'!F510="Please select","",'15. Pooled investment vehicles'!F510)</f>
        <v/>
      </c>
    </row>
    <row r="6305" spans="1:2">
      <c r="A6305" t="s">
        <v>8984</v>
      </c>
      <c r="B6305" s="246" t="str">
        <f>IF('15. Pooled investment vehicles'!G510="Please select country","",'15. Pooled investment vehicles'!G510)</f>
        <v/>
      </c>
    </row>
    <row r="6306" spans="1:2">
      <c r="A6306" t="s">
        <v>8985</v>
      </c>
      <c r="B6306" s="246" t="str">
        <f>IF('15. Pooled investment vehicles'!H510="","",'15. Pooled investment vehicles'!H510)</f>
        <v/>
      </c>
    </row>
    <row r="6307" spans="1:2">
      <c r="A6307" t="s">
        <v>8986</v>
      </c>
      <c r="B6307" s="246" t="str">
        <f>IF('15. Pooled investment vehicles'!I510="Please select","",'15. Pooled investment vehicles'!I510)</f>
        <v/>
      </c>
    </row>
    <row r="6308" spans="1:2">
      <c r="A6308" t="s">
        <v>8987</v>
      </c>
      <c r="B6308" s="246" t="str">
        <f>IF('15. Pooled investment vehicles'!J510="","",'15. Pooled investment vehicles'!J510)</f>
        <v/>
      </c>
    </row>
    <row r="6309" spans="1:2">
      <c r="A6309" t="s">
        <v>8988</v>
      </c>
      <c r="B6309" s="246" t="str">
        <f>IF('15. Pooled investment vehicles'!K510="","",'15. Pooled investment vehicles'!K510)</f>
        <v/>
      </c>
    </row>
    <row r="6310" spans="1:2">
      <c r="A6310" t="s">
        <v>8989</v>
      </c>
      <c r="B6310" s="246" t="str">
        <f>IF('15. Pooled investment vehicles'!A511="","",'15. Pooled investment vehicles'!A511)</f>
        <v/>
      </c>
    </row>
    <row r="6311" spans="1:2">
      <c r="A6311" t="s">
        <v>8990</v>
      </c>
      <c r="B6311" s="246" t="str">
        <f>IF('15. Pooled investment vehicles'!B511="","",'15. Pooled investment vehicles'!B511)</f>
        <v/>
      </c>
    </row>
    <row r="6312" spans="1:2">
      <c r="A6312" t="s">
        <v>8991</v>
      </c>
      <c r="B6312" s="246" t="str">
        <f>IF('15. Pooled investment vehicles'!C511="","",'15. Pooled investment vehicles'!C511)</f>
        <v/>
      </c>
    </row>
    <row r="6313" spans="1:2">
      <c r="A6313" t="s">
        <v>8992</v>
      </c>
      <c r="B6313" s="246" t="str">
        <f>IF('15. Pooled investment vehicles'!D511="","",'15. Pooled investment vehicles'!D511)</f>
        <v/>
      </c>
    </row>
    <row r="6314" spans="1:2">
      <c r="A6314" t="s">
        <v>8993</v>
      </c>
      <c r="B6314" s="246" t="str">
        <f>IF('15. Pooled investment vehicles'!E511="Please select","",'15. Pooled investment vehicles'!E511)</f>
        <v/>
      </c>
    </row>
    <row r="6315" spans="1:2">
      <c r="A6315" t="s">
        <v>8994</v>
      </c>
      <c r="B6315" s="246" t="str">
        <f>IF('15. Pooled investment vehicles'!F511="Please select","",'15. Pooled investment vehicles'!F511)</f>
        <v/>
      </c>
    </row>
    <row r="6316" spans="1:2">
      <c r="A6316" t="s">
        <v>8995</v>
      </c>
      <c r="B6316" s="246" t="str">
        <f>IF('15. Pooled investment vehicles'!G511="Please select country","",'15. Pooled investment vehicles'!G511)</f>
        <v/>
      </c>
    </row>
    <row r="6317" spans="1:2">
      <c r="A6317" t="s">
        <v>8996</v>
      </c>
      <c r="B6317" s="246" t="str">
        <f>IF('15. Pooled investment vehicles'!H511="","",'15. Pooled investment vehicles'!H511)</f>
        <v/>
      </c>
    </row>
    <row r="6318" spans="1:2">
      <c r="A6318" t="s">
        <v>8997</v>
      </c>
      <c r="B6318" s="246" t="str">
        <f>IF('15. Pooled investment vehicles'!I511="Please select","",'15. Pooled investment vehicles'!I511)</f>
        <v/>
      </c>
    </row>
    <row r="6319" spans="1:2">
      <c r="A6319" t="s">
        <v>8998</v>
      </c>
      <c r="B6319" s="246" t="str">
        <f>IF('15. Pooled investment vehicles'!J511="","",'15. Pooled investment vehicles'!J511)</f>
        <v/>
      </c>
    </row>
    <row r="6320" spans="1:2">
      <c r="A6320" t="s">
        <v>8999</v>
      </c>
      <c r="B6320" s="246" t="str">
        <f>IF('15. Pooled investment vehicles'!K511="","",'15. Pooled investment vehicles'!K511)</f>
        <v/>
      </c>
    </row>
    <row r="6321" spans="1:2">
      <c r="A6321" t="s">
        <v>1334</v>
      </c>
      <c r="B6321" s="246" t="str">
        <f>IF('16. Gilts'!B6="","",'16. Gilts'!B6)</f>
        <v/>
      </c>
    </row>
    <row r="6322" spans="1:2">
      <c r="A6322" t="s">
        <v>1335</v>
      </c>
      <c r="B6322" s="246" t="str">
        <f>IF('16. Gilts'!C6="","",'16. Gilts'!C6)</f>
        <v/>
      </c>
    </row>
    <row r="6323" spans="1:2">
      <c r="A6323" t="s">
        <v>1336</v>
      </c>
      <c r="B6323" s="246" t="str">
        <f>IF('16. Gilts'!D6="","",'16. Gilts'!D6)</f>
        <v/>
      </c>
    </row>
    <row r="6324" spans="1:2">
      <c r="A6324" t="s">
        <v>1337</v>
      </c>
      <c r="B6324" s="246">
        <f>IF('16. Gilts'!E6="","",'16. Gilts'!E6)</f>
        <v>0</v>
      </c>
    </row>
    <row r="6325" spans="1:2">
      <c r="A6325" t="s">
        <v>1338</v>
      </c>
      <c r="B6325" s="246" t="str">
        <f>IF('16. Gilts'!F6="","",'16. Gilts'!F6)</f>
        <v/>
      </c>
    </row>
    <row r="6326" spans="1:2">
      <c r="A6326" t="s">
        <v>1339</v>
      </c>
      <c r="B6326" s="246" t="str">
        <f>IF('16. Gilts'!B7="","",'16. Gilts'!B7)</f>
        <v/>
      </c>
    </row>
    <row r="6327" spans="1:2">
      <c r="A6327" t="s">
        <v>1340</v>
      </c>
      <c r="B6327" s="246" t="str">
        <f>IF('16. Gilts'!C7="","",'16. Gilts'!C7)</f>
        <v/>
      </c>
    </row>
    <row r="6328" spans="1:2">
      <c r="A6328" t="s">
        <v>1341</v>
      </c>
      <c r="B6328" s="246" t="str">
        <f>IF('16. Gilts'!D7="","",'16. Gilts'!D7)</f>
        <v/>
      </c>
    </row>
    <row r="6329" spans="1:2">
      <c r="A6329" t="s">
        <v>1342</v>
      </c>
      <c r="B6329" s="246">
        <f>IF('16. Gilts'!E7="","",'16. Gilts'!E7)</f>
        <v>0</v>
      </c>
    </row>
    <row r="6330" spans="1:2">
      <c r="A6330" t="s">
        <v>1343</v>
      </c>
      <c r="B6330" s="246" t="str">
        <f>IF('16. Gilts'!F7="","",'16. Gilts'!F7)</f>
        <v/>
      </c>
    </row>
    <row r="6331" spans="1:2">
      <c r="A6331" t="s">
        <v>1344</v>
      </c>
      <c r="B6331" s="246" t="str">
        <f>IF('16. Gilts'!B8="","",'16. Gilts'!B8)</f>
        <v/>
      </c>
    </row>
    <row r="6332" spans="1:2">
      <c r="A6332" t="s">
        <v>1345</v>
      </c>
      <c r="B6332" s="246" t="str">
        <f>IF('16. Gilts'!C8="","",'16. Gilts'!C8)</f>
        <v/>
      </c>
    </row>
    <row r="6333" spans="1:2">
      <c r="A6333" t="s">
        <v>1346</v>
      </c>
      <c r="B6333" s="246" t="str">
        <f>IF('16. Gilts'!D8="","",'16. Gilts'!D8)</f>
        <v/>
      </c>
    </row>
    <row r="6334" spans="1:2">
      <c r="A6334" t="s">
        <v>1347</v>
      </c>
      <c r="B6334" s="246">
        <f>IF('16. Gilts'!E8="","",'16. Gilts'!E8)</f>
        <v>0</v>
      </c>
    </row>
    <row r="6335" spans="1:2">
      <c r="A6335" t="s">
        <v>1348</v>
      </c>
      <c r="B6335" s="246" t="str">
        <f>IF('16. Gilts'!F8="","",'16. Gilts'!F8)</f>
        <v/>
      </c>
    </row>
    <row r="6336" spans="1:2">
      <c r="A6336" t="s">
        <v>1349</v>
      </c>
      <c r="B6336" s="246" t="str">
        <f>IF('16. Gilts'!B9="","",'16. Gilts'!B9)</f>
        <v/>
      </c>
    </row>
    <row r="6337" spans="1:2">
      <c r="A6337" t="s">
        <v>1350</v>
      </c>
      <c r="B6337" s="246" t="str">
        <f>IF('16. Gilts'!C9="","",'16. Gilts'!C9)</f>
        <v/>
      </c>
    </row>
    <row r="6338" spans="1:2">
      <c r="A6338" t="s">
        <v>1351</v>
      </c>
      <c r="B6338" s="246" t="str">
        <f>IF('16. Gilts'!D9="","",'16. Gilts'!D9)</f>
        <v/>
      </c>
    </row>
    <row r="6339" spans="1:2">
      <c r="A6339" t="s">
        <v>1352</v>
      </c>
      <c r="B6339" s="246">
        <f>IF('16. Gilts'!E9="","",'16. Gilts'!E9)</f>
        <v>0</v>
      </c>
    </row>
    <row r="6340" spans="1:2">
      <c r="A6340" t="s">
        <v>1353</v>
      </c>
      <c r="B6340" s="246" t="str">
        <f>IF('16. Gilts'!F9="","",'16. Gilts'!F9)</f>
        <v/>
      </c>
    </row>
    <row r="6341" spans="1:2">
      <c r="A6341" t="s">
        <v>1354</v>
      </c>
      <c r="B6341" s="246">
        <f>IF('16. Gilts'!B10="","",'16. Gilts'!B10)</f>
        <v>0</v>
      </c>
    </row>
    <row r="6342" spans="1:2">
      <c r="A6342" t="s">
        <v>1355</v>
      </c>
      <c r="B6342" s="246">
        <f>IF('16. Gilts'!C10="","",'16. Gilts'!C10)</f>
        <v>0</v>
      </c>
    </row>
    <row r="6343" spans="1:2">
      <c r="A6343" t="s">
        <v>1356</v>
      </c>
      <c r="B6343" s="246">
        <f>IF('16. Gilts'!D10="","",'16. Gilts'!D10)</f>
        <v>0</v>
      </c>
    </row>
    <row r="6344" spans="1:2">
      <c r="A6344" t="s">
        <v>1357</v>
      </c>
      <c r="B6344" s="246">
        <f>IF('16. Gilts'!E10="","",'16. Gilts'!E10)</f>
        <v>0</v>
      </c>
    </row>
    <row r="6345" spans="1:2">
      <c r="A6345" t="s">
        <v>1358</v>
      </c>
      <c r="B6345" s="246" t="str">
        <f>IF('16. Gilts'!F10="","",'16. Gilts'!F10)</f>
        <v/>
      </c>
    </row>
    <row r="6346" spans="1:2">
      <c r="A6346" t="s">
        <v>1359</v>
      </c>
      <c r="B6346" s="246" t="str">
        <f>IF('16. Gilts'!B11="","",'16. Gilts'!B11)</f>
        <v/>
      </c>
    </row>
    <row r="6347" spans="1:2">
      <c r="A6347" t="s">
        <v>1360</v>
      </c>
      <c r="B6347" s="246" t="str">
        <f>IF('16. Gilts'!C11="","",'16. Gilts'!C11)</f>
        <v/>
      </c>
    </row>
    <row r="6348" spans="1:2">
      <c r="A6348" t="s">
        <v>1361</v>
      </c>
      <c r="B6348" s="246" t="str">
        <f>IF('16. Gilts'!D11="","",'16. Gilts'!D11)</f>
        <v/>
      </c>
    </row>
    <row r="6349" spans="1:2">
      <c r="A6349" t="s">
        <v>1362</v>
      </c>
      <c r="B6349" s="246">
        <f>IF('16. Gilts'!E11="","",'16. Gilts'!E11)</f>
        <v>0</v>
      </c>
    </row>
    <row r="6350" spans="1:2">
      <c r="A6350" t="s">
        <v>1363</v>
      </c>
      <c r="B6350" s="246" t="str">
        <f>IF('16. Gilts'!F11="","",'16. Gilts'!F11)</f>
        <v/>
      </c>
    </row>
    <row r="6351" spans="1:2">
      <c r="A6351" t="s">
        <v>4746</v>
      </c>
      <c r="B6351" s="246">
        <f>IF('16. Gilts'!B13="","",'16. Gilts'!B13)</f>
        <v>0</v>
      </c>
    </row>
    <row r="6352" spans="1:2">
      <c r="A6352" t="s">
        <v>4747</v>
      </c>
      <c r="B6352" s="246">
        <f>IF('16. Gilts'!C13="","",'16. Gilts'!C13)</f>
        <v>0</v>
      </c>
    </row>
    <row r="6353" spans="1:2">
      <c r="A6353" t="s">
        <v>4748</v>
      </c>
      <c r="B6353" s="246">
        <f>IF('16. Gilts'!D13="","",'16. Gilts'!D13)</f>
        <v>0</v>
      </c>
    </row>
    <row r="6354" spans="1:2">
      <c r="A6354" t="s">
        <v>4749</v>
      </c>
      <c r="B6354" s="246">
        <f>IF('16. Gilts'!E13="","",'16. Gilts'!E13)</f>
        <v>0</v>
      </c>
    </row>
    <row r="6355" spans="1:2">
      <c r="A6355" t="s">
        <v>4750</v>
      </c>
      <c r="B6355" s="246" t="str">
        <f>IF('16. Gilts'!F13="","",'16. Gilts'!F13)</f>
        <v/>
      </c>
    </row>
    <row r="6356" spans="1:2">
      <c r="A6356" t="s">
        <v>1364</v>
      </c>
      <c r="B6356" s="246" t="str">
        <f>IF('17. Overseas assets by country'!A13="Please select country","",'17. Overseas assets by country'!A13)</f>
        <v/>
      </c>
    </row>
    <row r="6357" spans="1:2">
      <c r="A6357" t="s">
        <v>1365</v>
      </c>
      <c r="B6357" s="246" t="str">
        <f>IF('17. Overseas assets by country'!B13="","",'17. Overseas assets by country'!B13)</f>
        <v/>
      </c>
    </row>
    <row r="6358" spans="1:2">
      <c r="A6358" t="s">
        <v>1366</v>
      </c>
      <c r="B6358" s="246" t="str">
        <f>IF('17. Overseas assets by country'!C13="","",'17. Overseas assets by country'!C13)</f>
        <v/>
      </c>
    </row>
    <row r="6359" spans="1:2">
      <c r="A6359" t="s">
        <v>1367</v>
      </c>
      <c r="B6359" s="246" t="str">
        <f>IF('17. Overseas assets by country'!D13="","",'17. Overseas assets by country'!D13)</f>
        <v/>
      </c>
    </row>
    <row r="6360" spans="1:2">
      <c r="A6360" t="s">
        <v>1368</v>
      </c>
      <c r="B6360" s="246" t="str">
        <f>IF('17. Overseas assets by country'!E13="","",'17. Overseas assets by country'!E13)</f>
        <v/>
      </c>
    </row>
    <row r="6361" spans="1:2">
      <c r="A6361" t="s">
        <v>1369</v>
      </c>
      <c r="B6361" s="246" t="str">
        <f>IF('17. Overseas assets by country'!F13="","",'17. Overseas assets by country'!F13)</f>
        <v/>
      </c>
    </row>
    <row r="6362" spans="1:2">
      <c r="A6362" t="s">
        <v>1370</v>
      </c>
      <c r="B6362" s="246" t="str">
        <f>IF('17. Overseas assets by country'!G13="","",'17. Overseas assets by country'!G13)</f>
        <v/>
      </c>
    </row>
    <row r="6363" spans="1:2">
      <c r="A6363" t="s">
        <v>1371</v>
      </c>
      <c r="B6363" s="246" t="str">
        <f>IF('17. Overseas assets by country'!A14="Please select country","",'17. Overseas assets by country'!A14)</f>
        <v/>
      </c>
    </row>
    <row r="6364" spans="1:2">
      <c r="A6364" t="s">
        <v>1372</v>
      </c>
      <c r="B6364" s="246" t="str">
        <f>IF('17. Overseas assets by country'!B14="","",'17. Overseas assets by country'!B14)</f>
        <v/>
      </c>
    </row>
    <row r="6365" spans="1:2">
      <c r="A6365" t="s">
        <v>1373</v>
      </c>
      <c r="B6365" s="246" t="str">
        <f>IF('17. Overseas assets by country'!C14="","",'17. Overseas assets by country'!C14)</f>
        <v/>
      </c>
    </row>
    <row r="6366" spans="1:2">
      <c r="A6366" t="s">
        <v>1374</v>
      </c>
      <c r="B6366" s="246" t="str">
        <f>IF('17. Overseas assets by country'!D14="","",'17. Overseas assets by country'!D14)</f>
        <v/>
      </c>
    </row>
    <row r="6367" spans="1:2">
      <c r="A6367" t="s">
        <v>1375</v>
      </c>
      <c r="B6367" s="246" t="str">
        <f>IF('17. Overseas assets by country'!E14="","",'17. Overseas assets by country'!E14)</f>
        <v/>
      </c>
    </row>
    <row r="6368" spans="1:2">
      <c r="A6368" t="s">
        <v>1376</v>
      </c>
      <c r="B6368" s="246" t="str">
        <f>IF('17. Overseas assets by country'!F14="","",'17. Overseas assets by country'!F14)</f>
        <v/>
      </c>
    </row>
    <row r="6369" spans="1:2">
      <c r="A6369" t="s">
        <v>1377</v>
      </c>
      <c r="B6369" s="246" t="str">
        <f>IF('17. Overseas assets by country'!G14="","",'17. Overseas assets by country'!G14)</f>
        <v/>
      </c>
    </row>
    <row r="6370" spans="1:2">
      <c r="A6370" t="s">
        <v>1378</v>
      </c>
      <c r="B6370" s="246" t="str">
        <f>IF('17. Overseas assets by country'!A15="Please select country","",'17. Overseas assets by country'!A15)</f>
        <v/>
      </c>
    </row>
    <row r="6371" spans="1:2">
      <c r="A6371" t="s">
        <v>1379</v>
      </c>
      <c r="B6371" s="246" t="str">
        <f>IF('17. Overseas assets by country'!B15="","",'17. Overseas assets by country'!B15)</f>
        <v/>
      </c>
    </row>
    <row r="6372" spans="1:2">
      <c r="A6372" t="s">
        <v>1380</v>
      </c>
      <c r="B6372" s="246" t="str">
        <f>IF('17. Overseas assets by country'!C15="","",'17. Overseas assets by country'!C15)</f>
        <v/>
      </c>
    </row>
    <row r="6373" spans="1:2">
      <c r="A6373" t="s">
        <v>1381</v>
      </c>
      <c r="B6373" s="246" t="str">
        <f>IF('17. Overseas assets by country'!D15="","",'17. Overseas assets by country'!D15)</f>
        <v/>
      </c>
    </row>
    <row r="6374" spans="1:2">
      <c r="A6374" t="s">
        <v>1382</v>
      </c>
      <c r="B6374" s="246" t="str">
        <f>IF('17. Overseas assets by country'!E15="","",'17. Overseas assets by country'!E15)</f>
        <v/>
      </c>
    </row>
    <row r="6375" spans="1:2">
      <c r="A6375" t="s">
        <v>1383</v>
      </c>
      <c r="B6375" s="246" t="str">
        <f>IF('17. Overseas assets by country'!F15="","",'17. Overseas assets by country'!F15)</f>
        <v/>
      </c>
    </row>
    <row r="6376" spans="1:2">
      <c r="A6376" t="s">
        <v>1384</v>
      </c>
      <c r="B6376" s="246" t="str">
        <f>IF('17. Overseas assets by country'!G15="","",'17. Overseas assets by country'!G15)</f>
        <v/>
      </c>
    </row>
    <row r="6377" spans="1:2">
      <c r="A6377" t="s">
        <v>1385</v>
      </c>
      <c r="B6377" s="246" t="str">
        <f>IF('17. Overseas assets by country'!A16="Please select country","",'17. Overseas assets by country'!A16)</f>
        <v/>
      </c>
    </row>
    <row r="6378" spans="1:2">
      <c r="A6378" t="s">
        <v>1386</v>
      </c>
      <c r="B6378" s="246" t="str">
        <f>IF('17. Overseas assets by country'!B16="","",'17. Overseas assets by country'!B16)</f>
        <v/>
      </c>
    </row>
    <row r="6379" spans="1:2">
      <c r="A6379" t="s">
        <v>1387</v>
      </c>
      <c r="B6379" s="246" t="str">
        <f>IF('17. Overseas assets by country'!C16="","",'17. Overseas assets by country'!C16)</f>
        <v/>
      </c>
    </row>
    <row r="6380" spans="1:2">
      <c r="A6380" t="s">
        <v>1388</v>
      </c>
      <c r="B6380" s="246" t="str">
        <f>IF('17. Overseas assets by country'!D16="","",'17. Overseas assets by country'!D16)</f>
        <v/>
      </c>
    </row>
    <row r="6381" spans="1:2">
      <c r="A6381" t="s">
        <v>1389</v>
      </c>
      <c r="B6381" s="246" t="str">
        <f>IF('17. Overseas assets by country'!E16="","",'17. Overseas assets by country'!E16)</f>
        <v/>
      </c>
    </row>
    <row r="6382" spans="1:2">
      <c r="A6382" t="s">
        <v>1390</v>
      </c>
      <c r="B6382" s="246" t="str">
        <f>IF('17. Overseas assets by country'!F16="","",'17. Overseas assets by country'!F16)</f>
        <v/>
      </c>
    </row>
    <row r="6383" spans="1:2">
      <c r="A6383" t="s">
        <v>1391</v>
      </c>
      <c r="B6383" s="246" t="str">
        <f>IF('17. Overseas assets by country'!G16="","",'17. Overseas assets by country'!G16)</f>
        <v/>
      </c>
    </row>
    <row r="6384" spans="1:2">
      <c r="A6384" t="s">
        <v>1392</v>
      </c>
      <c r="B6384" s="246" t="str">
        <f>IF('17. Overseas assets by country'!A17="Please select country","",'17. Overseas assets by country'!A17)</f>
        <v/>
      </c>
    </row>
    <row r="6385" spans="1:2">
      <c r="A6385" t="s">
        <v>1393</v>
      </c>
      <c r="B6385" s="246" t="str">
        <f>IF('17. Overseas assets by country'!B17="","",'17. Overseas assets by country'!B17)</f>
        <v/>
      </c>
    </row>
    <row r="6386" spans="1:2">
      <c r="A6386" t="s">
        <v>1394</v>
      </c>
      <c r="B6386" s="246" t="str">
        <f>IF('17. Overseas assets by country'!C17="","",'17. Overseas assets by country'!C17)</f>
        <v/>
      </c>
    </row>
    <row r="6387" spans="1:2">
      <c r="A6387" t="s">
        <v>1395</v>
      </c>
      <c r="B6387" s="246" t="str">
        <f>IF('17. Overseas assets by country'!D17="","",'17. Overseas assets by country'!D17)</f>
        <v/>
      </c>
    </row>
    <row r="6388" spans="1:2">
      <c r="A6388" t="s">
        <v>1396</v>
      </c>
      <c r="B6388" s="246" t="str">
        <f>IF('17. Overseas assets by country'!E17="","",'17. Overseas assets by country'!E17)</f>
        <v/>
      </c>
    </row>
    <row r="6389" spans="1:2">
      <c r="A6389" t="s">
        <v>1397</v>
      </c>
      <c r="B6389" s="246" t="str">
        <f>IF('17. Overseas assets by country'!F17="","",'17. Overseas assets by country'!F17)</f>
        <v/>
      </c>
    </row>
    <row r="6390" spans="1:2">
      <c r="A6390" t="s">
        <v>1398</v>
      </c>
      <c r="B6390" s="246" t="str">
        <f>IF('17. Overseas assets by country'!G17="","",'17. Overseas assets by country'!G17)</f>
        <v/>
      </c>
    </row>
    <row r="6391" spans="1:2">
      <c r="A6391" t="s">
        <v>1399</v>
      </c>
      <c r="B6391" s="246" t="str">
        <f>IF('17. Overseas assets by country'!A18="Please select country","",'17. Overseas assets by country'!A18)</f>
        <v/>
      </c>
    </row>
    <row r="6392" spans="1:2">
      <c r="A6392" t="s">
        <v>1400</v>
      </c>
      <c r="B6392" s="246" t="str">
        <f>IF('17. Overseas assets by country'!B18="","",'17. Overseas assets by country'!B18)</f>
        <v/>
      </c>
    </row>
    <row r="6393" spans="1:2">
      <c r="A6393" t="s">
        <v>1401</v>
      </c>
      <c r="B6393" s="246" t="str">
        <f>IF('17. Overseas assets by country'!C18="","",'17. Overseas assets by country'!C18)</f>
        <v/>
      </c>
    </row>
    <row r="6394" spans="1:2">
      <c r="A6394" t="s">
        <v>1402</v>
      </c>
      <c r="B6394" s="246" t="str">
        <f>IF('17. Overseas assets by country'!D18="","",'17. Overseas assets by country'!D18)</f>
        <v/>
      </c>
    </row>
    <row r="6395" spans="1:2">
      <c r="A6395" t="s">
        <v>1403</v>
      </c>
      <c r="B6395" s="246" t="str">
        <f>IF('17. Overseas assets by country'!E18="","",'17. Overseas assets by country'!E18)</f>
        <v/>
      </c>
    </row>
    <row r="6396" spans="1:2">
      <c r="A6396" t="s">
        <v>1404</v>
      </c>
      <c r="B6396" s="246" t="str">
        <f>IF('17. Overseas assets by country'!F18="","",'17. Overseas assets by country'!F18)</f>
        <v/>
      </c>
    </row>
    <row r="6397" spans="1:2">
      <c r="A6397" t="s">
        <v>1405</v>
      </c>
      <c r="B6397" s="246" t="str">
        <f>IF('17. Overseas assets by country'!G18="","",'17. Overseas assets by country'!G18)</f>
        <v/>
      </c>
    </row>
    <row r="6398" spans="1:2">
      <c r="A6398" t="s">
        <v>1406</v>
      </c>
      <c r="B6398" s="246" t="str">
        <f>IF('17. Overseas assets by country'!A19="Please select country","",'17. Overseas assets by country'!A19)</f>
        <v/>
      </c>
    </row>
    <row r="6399" spans="1:2">
      <c r="A6399" t="s">
        <v>1407</v>
      </c>
      <c r="B6399" s="246" t="str">
        <f>IF('17. Overseas assets by country'!B19="","",'17. Overseas assets by country'!B19)</f>
        <v/>
      </c>
    </row>
    <row r="6400" spans="1:2">
      <c r="A6400" t="s">
        <v>1408</v>
      </c>
      <c r="B6400" s="246" t="str">
        <f>IF('17. Overseas assets by country'!C19="","",'17. Overseas assets by country'!C19)</f>
        <v/>
      </c>
    </row>
    <row r="6401" spans="1:2">
      <c r="A6401" t="s">
        <v>1409</v>
      </c>
      <c r="B6401" s="246" t="str">
        <f>IF('17. Overseas assets by country'!D19="","",'17. Overseas assets by country'!D19)</f>
        <v/>
      </c>
    </row>
    <row r="6402" spans="1:2">
      <c r="A6402" t="s">
        <v>1410</v>
      </c>
      <c r="B6402" s="246" t="str">
        <f>IF('17. Overseas assets by country'!E19="","",'17. Overseas assets by country'!E19)</f>
        <v/>
      </c>
    </row>
    <row r="6403" spans="1:2">
      <c r="A6403" t="s">
        <v>1411</v>
      </c>
      <c r="B6403" s="246" t="str">
        <f>IF('17. Overseas assets by country'!F19="","",'17. Overseas assets by country'!F19)</f>
        <v/>
      </c>
    </row>
    <row r="6404" spans="1:2">
      <c r="A6404" t="s">
        <v>1412</v>
      </c>
      <c r="B6404" s="246" t="str">
        <f>IF('17. Overseas assets by country'!G19="","",'17. Overseas assets by country'!G19)</f>
        <v/>
      </c>
    </row>
    <row r="6405" spans="1:2">
      <c r="A6405" t="s">
        <v>1413</v>
      </c>
      <c r="B6405" s="246" t="str">
        <f>IF('17. Overseas assets by country'!A20="Please select country","",'17. Overseas assets by country'!A20)</f>
        <v/>
      </c>
    </row>
    <row r="6406" spans="1:2">
      <c r="A6406" t="s">
        <v>1414</v>
      </c>
      <c r="B6406" s="246" t="str">
        <f>IF('17. Overseas assets by country'!B20="","",'17. Overseas assets by country'!B20)</f>
        <v/>
      </c>
    </row>
    <row r="6407" spans="1:2">
      <c r="A6407" t="s">
        <v>1415</v>
      </c>
      <c r="B6407" s="246" t="str">
        <f>IF('17. Overseas assets by country'!C20="","",'17. Overseas assets by country'!C20)</f>
        <v/>
      </c>
    </row>
    <row r="6408" spans="1:2">
      <c r="A6408" t="s">
        <v>1416</v>
      </c>
      <c r="B6408" s="246" t="str">
        <f>IF('17. Overseas assets by country'!D20="","",'17. Overseas assets by country'!D20)</f>
        <v/>
      </c>
    </row>
    <row r="6409" spans="1:2">
      <c r="A6409" t="s">
        <v>1417</v>
      </c>
      <c r="B6409" s="246" t="str">
        <f>IF('17. Overseas assets by country'!E20="","",'17. Overseas assets by country'!E20)</f>
        <v/>
      </c>
    </row>
    <row r="6410" spans="1:2">
      <c r="A6410" t="s">
        <v>1418</v>
      </c>
      <c r="B6410" s="246" t="str">
        <f>IF('17. Overseas assets by country'!F20="","",'17. Overseas assets by country'!F20)</f>
        <v/>
      </c>
    </row>
    <row r="6411" spans="1:2">
      <c r="A6411" t="s">
        <v>1419</v>
      </c>
      <c r="B6411" s="246" t="str">
        <f>IF('17. Overseas assets by country'!G20="","",'17. Overseas assets by country'!G20)</f>
        <v/>
      </c>
    </row>
    <row r="6412" spans="1:2">
      <c r="A6412" t="s">
        <v>1420</v>
      </c>
      <c r="B6412" s="246" t="str">
        <f>IF('17. Overseas assets by country'!A21="Please select country","",'17. Overseas assets by country'!A21)</f>
        <v/>
      </c>
    </row>
    <row r="6413" spans="1:2">
      <c r="A6413" t="s">
        <v>1421</v>
      </c>
      <c r="B6413" s="246" t="str">
        <f>IF('17. Overseas assets by country'!B21="","",'17. Overseas assets by country'!B21)</f>
        <v/>
      </c>
    </row>
    <row r="6414" spans="1:2">
      <c r="A6414" t="s">
        <v>1422</v>
      </c>
      <c r="B6414" s="246" t="str">
        <f>IF('17. Overseas assets by country'!C21="","",'17. Overseas assets by country'!C21)</f>
        <v/>
      </c>
    </row>
    <row r="6415" spans="1:2">
      <c r="A6415" t="s">
        <v>1423</v>
      </c>
      <c r="B6415" s="246" t="str">
        <f>IF('17. Overseas assets by country'!D21="","",'17. Overseas assets by country'!D21)</f>
        <v/>
      </c>
    </row>
    <row r="6416" spans="1:2">
      <c r="A6416" t="s">
        <v>1424</v>
      </c>
      <c r="B6416" s="246" t="str">
        <f>IF('17. Overseas assets by country'!E21="","",'17. Overseas assets by country'!E21)</f>
        <v/>
      </c>
    </row>
    <row r="6417" spans="1:2">
      <c r="A6417" t="s">
        <v>1425</v>
      </c>
      <c r="B6417" s="246" t="str">
        <f>IF('17. Overseas assets by country'!F21="","",'17. Overseas assets by country'!F21)</f>
        <v/>
      </c>
    </row>
    <row r="6418" spans="1:2">
      <c r="A6418" t="s">
        <v>1426</v>
      </c>
      <c r="B6418" s="246" t="str">
        <f>IF('17. Overseas assets by country'!G21="","",'17. Overseas assets by country'!G21)</f>
        <v/>
      </c>
    </row>
    <row r="6419" spans="1:2">
      <c r="A6419" t="s">
        <v>1427</v>
      </c>
      <c r="B6419" s="246" t="str">
        <f>IF('17. Overseas assets by country'!A22="Please select country","",'17. Overseas assets by country'!A22)</f>
        <v/>
      </c>
    </row>
    <row r="6420" spans="1:2">
      <c r="A6420" t="s">
        <v>1428</v>
      </c>
      <c r="B6420" s="246" t="str">
        <f>IF('17. Overseas assets by country'!B22="","",'17. Overseas assets by country'!B22)</f>
        <v/>
      </c>
    </row>
    <row r="6421" spans="1:2">
      <c r="A6421" t="s">
        <v>1429</v>
      </c>
      <c r="B6421" s="246" t="str">
        <f>IF('17. Overseas assets by country'!C22="","",'17. Overseas assets by country'!C22)</f>
        <v/>
      </c>
    </row>
    <row r="6422" spans="1:2">
      <c r="A6422" t="s">
        <v>1430</v>
      </c>
      <c r="B6422" s="246" t="str">
        <f>IF('17. Overseas assets by country'!D22="","",'17. Overseas assets by country'!D22)</f>
        <v/>
      </c>
    </row>
    <row r="6423" spans="1:2">
      <c r="A6423" t="s">
        <v>1431</v>
      </c>
      <c r="B6423" s="246" t="str">
        <f>IF('17. Overseas assets by country'!E22="","",'17. Overseas assets by country'!E22)</f>
        <v/>
      </c>
    </row>
    <row r="6424" spans="1:2">
      <c r="A6424" t="s">
        <v>1432</v>
      </c>
      <c r="B6424" s="246" t="str">
        <f>IF('17. Overseas assets by country'!F22="","",'17. Overseas assets by country'!F22)</f>
        <v/>
      </c>
    </row>
    <row r="6425" spans="1:2">
      <c r="A6425" t="s">
        <v>1433</v>
      </c>
      <c r="B6425" s="246" t="str">
        <f>IF('17. Overseas assets by country'!G22="","",'17. Overseas assets by country'!G22)</f>
        <v/>
      </c>
    </row>
    <row r="6426" spans="1:2">
      <c r="A6426" t="s">
        <v>1434</v>
      </c>
      <c r="B6426" s="246" t="str">
        <f>IF('17. Overseas assets by country'!A23="Please select country","",'17. Overseas assets by country'!A23)</f>
        <v/>
      </c>
    </row>
    <row r="6427" spans="1:2">
      <c r="A6427" t="s">
        <v>1435</v>
      </c>
      <c r="B6427" s="246" t="str">
        <f>IF('17. Overseas assets by country'!B23="","",'17. Overseas assets by country'!B23)</f>
        <v/>
      </c>
    </row>
    <row r="6428" spans="1:2">
      <c r="A6428" t="s">
        <v>1436</v>
      </c>
      <c r="B6428" s="246" t="str">
        <f>IF('17. Overseas assets by country'!C23="","",'17. Overseas assets by country'!C23)</f>
        <v/>
      </c>
    </row>
    <row r="6429" spans="1:2">
      <c r="A6429" t="s">
        <v>1437</v>
      </c>
      <c r="B6429" s="246" t="str">
        <f>IF('17. Overseas assets by country'!D23="","",'17. Overseas assets by country'!D23)</f>
        <v/>
      </c>
    </row>
    <row r="6430" spans="1:2">
      <c r="A6430" t="s">
        <v>1438</v>
      </c>
      <c r="B6430" s="246" t="str">
        <f>IF('17. Overseas assets by country'!E23="","",'17. Overseas assets by country'!E23)</f>
        <v/>
      </c>
    </row>
    <row r="6431" spans="1:2">
      <c r="A6431" t="s">
        <v>1439</v>
      </c>
      <c r="B6431" s="246" t="str">
        <f>IF('17. Overseas assets by country'!F23="","",'17. Overseas assets by country'!F23)</f>
        <v/>
      </c>
    </row>
    <row r="6432" spans="1:2">
      <c r="A6432" t="s">
        <v>1440</v>
      </c>
      <c r="B6432" s="246" t="str">
        <f>IF('17. Overseas assets by country'!G23="","",'17. Overseas assets by country'!G23)</f>
        <v/>
      </c>
    </row>
    <row r="6433" spans="1:2">
      <c r="A6433" t="s">
        <v>1441</v>
      </c>
      <c r="B6433" s="246" t="str">
        <f>IF('17. Overseas assets by country'!A24="Please select country","",'17. Overseas assets by country'!A24)</f>
        <v/>
      </c>
    </row>
    <row r="6434" spans="1:2">
      <c r="A6434" t="s">
        <v>1442</v>
      </c>
      <c r="B6434" s="246" t="str">
        <f>IF('17. Overseas assets by country'!B24="","",'17. Overseas assets by country'!B24)</f>
        <v/>
      </c>
    </row>
    <row r="6435" spans="1:2">
      <c r="A6435" t="s">
        <v>1443</v>
      </c>
      <c r="B6435" s="246" t="str">
        <f>IF('17. Overseas assets by country'!C24="","",'17. Overseas assets by country'!C24)</f>
        <v/>
      </c>
    </row>
    <row r="6436" spans="1:2">
      <c r="A6436" t="s">
        <v>1444</v>
      </c>
      <c r="B6436" s="246" t="str">
        <f>IF('17. Overseas assets by country'!D24="","",'17. Overseas assets by country'!D24)</f>
        <v/>
      </c>
    </row>
    <row r="6437" spans="1:2">
      <c r="A6437" t="s">
        <v>1445</v>
      </c>
      <c r="B6437" s="246" t="str">
        <f>IF('17. Overseas assets by country'!E24="","",'17. Overseas assets by country'!E24)</f>
        <v/>
      </c>
    </row>
    <row r="6438" spans="1:2">
      <c r="A6438" t="s">
        <v>1446</v>
      </c>
      <c r="B6438" s="246" t="str">
        <f>IF('17. Overseas assets by country'!F24="","",'17. Overseas assets by country'!F24)</f>
        <v/>
      </c>
    </row>
    <row r="6439" spans="1:2">
      <c r="A6439" t="s">
        <v>1447</v>
      </c>
      <c r="B6439" s="246" t="str">
        <f>IF('17. Overseas assets by country'!G24="","",'17. Overseas assets by country'!G24)</f>
        <v/>
      </c>
    </row>
    <row r="6440" spans="1:2">
      <c r="A6440" t="s">
        <v>1448</v>
      </c>
      <c r="B6440" s="246" t="str">
        <f>IF('17. Overseas assets by country'!A25="Please select country","",'17. Overseas assets by country'!A25)</f>
        <v/>
      </c>
    </row>
    <row r="6441" spans="1:2">
      <c r="A6441" t="s">
        <v>1449</v>
      </c>
      <c r="B6441" s="246" t="str">
        <f>IF('17. Overseas assets by country'!B25="","",'17. Overseas assets by country'!B25)</f>
        <v/>
      </c>
    </row>
    <row r="6442" spans="1:2">
      <c r="A6442" t="s">
        <v>1450</v>
      </c>
      <c r="B6442" s="246" t="str">
        <f>IF('17. Overseas assets by country'!C25="","",'17. Overseas assets by country'!C25)</f>
        <v/>
      </c>
    </row>
    <row r="6443" spans="1:2">
      <c r="A6443" t="s">
        <v>1451</v>
      </c>
      <c r="B6443" s="246" t="str">
        <f>IF('17. Overseas assets by country'!D25="","",'17. Overseas assets by country'!D25)</f>
        <v/>
      </c>
    </row>
    <row r="6444" spans="1:2">
      <c r="A6444" t="s">
        <v>1452</v>
      </c>
      <c r="B6444" s="246" t="str">
        <f>IF('17. Overseas assets by country'!E25="","",'17. Overseas assets by country'!E25)</f>
        <v/>
      </c>
    </row>
    <row r="6445" spans="1:2">
      <c r="A6445" t="s">
        <v>1453</v>
      </c>
      <c r="B6445" s="246" t="str">
        <f>IF('17. Overseas assets by country'!F25="","",'17. Overseas assets by country'!F25)</f>
        <v/>
      </c>
    </row>
    <row r="6446" spans="1:2">
      <c r="A6446" t="s">
        <v>1454</v>
      </c>
      <c r="B6446" s="246" t="str">
        <f>IF('17. Overseas assets by country'!G25="","",'17. Overseas assets by country'!G25)</f>
        <v/>
      </c>
    </row>
    <row r="6447" spans="1:2">
      <c r="A6447" t="s">
        <v>1455</v>
      </c>
      <c r="B6447" s="246" t="str">
        <f>IF('17. Overseas assets by country'!A26="Please select country","",'17. Overseas assets by country'!A26)</f>
        <v/>
      </c>
    </row>
    <row r="6448" spans="1:2">
      <c r="A6448" t="s">
        <v>1456</v>
      </c>
      <c r="B6448" s="246" t="str">
        <f>IF('17. Overseas assets by country'!B26="","",'17. Overseas assets by country'!B26)</f>
        <v/>
      </c>
    </row>
    <row r="6449" spans="1:2">
      <c r="A6449" t="s">
        <v>1457</v>
      </c>
      <c r="B6449" s="246" t="str">
        <f>IF('17. Overseas assets by country'!C26="","",'17. Overseas assets by country'!C26)</f>
        <v/>
      </c>
    </row>
    <row r="6450" spans="1:2">
      <c r="A6450" t="s">
        <v>1458</v>
      </c>
      <c r="B6450" s="246" t="str">
        <f>IF('17. Overseas assets by country'!D26="","",'17. Overseas assets by country'!D26)</f>
        <v/>
      </c>
    </row>
    <row r="6451" spans="1:2">
      <c r="A6451" t="s">
        <v>1459</v>
      </c>
      <c r="B6451" s="246" t="str">
        <f>IF('17. Overseas assets by country'!E26="","",'17. Overseas assets by country'!E26)</f>
        <v/>
      </c>
    </row>
    <row r="6452" spans="1:2">
      <c r="A6452" t="s">
        <v>1460</v>
      </c>
      <c r="B6452" s="246" t="str">
        <f>IF('17. Overseas assets by country'!F26="","",'17. Overseas assets by country'!F26)</f>
        <v/>
      </c>
    </row>
    <row r="6453" spans="1:2">
      <c r="A6453" t="s">
        <v>1461</v>
      </c>
      <c r="B6453" s="246" t="str">
        <f>IF('17. Overseas assets by country'!G26="","",'17. Overseas assets by country'!G26)</f>
        <v/>
      </c>
    </row>
    <row r="6454" spans="1:2">
      <c r="A6454" t="s">
        <v>1462</v>
      </c>
      <c r="B6454" s="246" t="str">
        <f>IF('17. Overseas assets by country'!A27="Please select country","",'17. Overseas assets by country'!A27)</f>
        <v/>
      </c>
    </row>
    <row r="6455" spans="1:2">
      <c r="A6455" t="s">
        <v>1463</v>
      </c>
      <c r="B6455" s="246" t="str">
        <f>IF('17. Overseas assets by country'!B27="","",'17. Overseas assets by country'!B27)</f>
        <v/>
      </c>
    </row>
    <row r="6456" spans="1:2">
      <c r="A6456" t="s">
        <v>1464</v>
      </c>
      <c r="B6456" s="246" t="str">
        <f>IF('17. Overseas assets by country'!C27="","",'17. Overseas assets by country'!C27)</f>
        <v/>
      </c>
    </row>
    <row r="6457" spans="1:2">
      <c r="A6457" t="s">
        <v>1465</v>
      </c>
      <c r="B6457" s="246" t="str">
        <f>IF('17. Overseas assets by country'!D27="","",'17. Overseas assets by country'!D27)</f>
        <v/>
      </c>
    </row>
    <row r="6458" spans="1:2">
      <c r="A6458" t="s">
        <v>1466</v>
      </c>
      <c r="B6458" s="246" t="str">
        <f>IF('17. Overseas assets by country'!E27="","",'17. Overseas assets by country'!E27)</f>
        <v/>
      </c>
    </row>
    <row r="6459" spans="1:2">
      <c r="A6459" t="s">
        <v>1467</v>
      </c>
      <c r="B6459" s="246" t="str">
        <f>IF('17. Overseas assets by country'!F27="","",'17. Overseas assets by country'!F27)</f>
        <v/>
      </c>
    </row>
    <row r="6460" spans="1:2">
      <c r="A6460" t="s">
        <v>1468</v>
      </c>
      <c r="B6460" s="246" t="str">
        <f>IF('17. Overseas assets by country'!G27="","",'17. Overseas assets by country'!G27)</f>
        <v/>
      </c>
    </row>
    <row r="6461" spans="1:2">
      <c r="A6461" t="s">
        <v>1469</v>
      </c>
      <c r="B6461" s="246" t="str">
        <f>IF('17. Overseas assets by country'!A28="Please select country","",'17. Overseas assets by country'!A28)</f>
        <v/>
      </c>
    </row>
    <row r="6462" spans="1:2">
      <c r="A6462" t="s">
        <v>1470</v>
      </c>
      <c r="B6462" s="246" t="str">
        <f>IF('17. Overseas assets by country'!B28="","",'17. Overseas assets by country'!B28)</f>
        <v/>
      </c>
    </row>
    <row r="6463" spans="1:2">
      <c r="A6463" t="s">
        <v>1471</v>
      </c>
      <c r="B6463" s="246" t="str">
        <f>IF('17. Overseas assets by country'!C28="","",'17. Overseas assets by country'!C28)</f>
        <v/>
      </c>
    </row>
    <row r="6464" spans="1:2">
      <c r="A6464" t="s">
        <v>1472</v>
      </c>
      <c r="B6464" s="246" t="str">
        <f>IF('17. Overseas assets by country'!D28="","",'17. Overseas assets by country'!D28)</f>
        <v/>
      </c>
    </row>
    <row r="6465" spans="1:2">
      <c r="A6465" t="s">
        <v>1473</v>
      </c>
      <c r="B6465" s="246" t="str">
        <f>IF('17. Overseas assets by country'!E28="","",'17. Overseas assets by country'!E28)</f>
        <v/>
      </c>
    </row>
    <row r="6466" spans="1:2">
      <c r="A6466" t="s">
        <v>1474</v>
      </c>
      <c r="B6466" s="246" t="str">
        <f>IF('17. Overseas assets by country'!F28="","",'17. Overseas assets by country'!F28)</f>
        <v/>
      </c>
    </row>
    <row r="6467" spans="1:2">
      <c r="A6467" t="s">
        <v>1475</v>
      </c>
      <c r="B6467" s="246" t="str">
        <f>IF('17. Overseas assets by country'!G28="","",'17. Overseas assets by country'!G28)</f>
        <v/>
      </c>
    </row>
    <row r="6468" spans="1:2">
      <c r="A6468" t="s">
        <v>1476</v>
      </c>
      <c r="B6468" s="246" t="str">
        <f>IF('17. Overseas assets by country'!A29="Please select country","",'17. Overseas assets by country'!A29)</f>
        <v/>
      </c>
    </row>
    <row r="6469" spans="1:2">
      <c r="A6469" t="s">
        <v>1477</v>
      </c>
      <c r="B6469" s="246" t="str">
        <f>IF('17. Overseas assets by country'!B29="","",'17. Overseas assets by country'!B29)</f>
        <v/>
      </c>
    </row>
    <row r="6470" spans="1:2">
      <c r="A6470" t="s">
        <v>1478</v>
      </c>
      <c r="B6470" s="246" t="str">
        <f>IF('17. Overseas assets by country'!C29="","",'17. Overseas assets by country'!C29)</f>
        <v/>
      </c>
    </row>
    <row r="6471" spans="1:2">
      <c r="A6471" t="s">
        <v>1479</v>
      </c>
      <c r="B6471" s="246" t="str">
        <f>IF('17. Overseas assets by country'!D29="","",'17. Overseas assets by country'!D29)</f>
        <v/>
      </c>
    </row>
    <row r="6472" spans="1:2">
      <c r="A6472" t="s">
        <v>1480</v>
      </c>
      <c r="B6472" s="246" t="str">
        <f>IF('17. Overseas assets by country'!E29="","",'17. Overseas assets by country'!E29)</f>
        <v/>
      </c>
    </row>
    <row r="6473" spans="1:2">
      <c r="A6473" t="s">
        <v>1481</v>
      </c>
      <c r="B6473" s="246" t="str">
        <f>IF('17. Overseas assets by country'!F29="","",'17. Overseas assets by country'!F29)</f>
        <v/>
      </c>
    </row>
    <row r="6474" spans="1:2">
      <c r="A6474" t="s">
        <v>1482</v>
      </c>
      <c r="B6474" s="246" t="str">
        <f>IF('17. Overseas assets by country'!G29="","",'17. Overseas assets by country'!G29)</f>
        <v/>
      </c>
    </row>
    <row r="6475" spans="1:2">
      <c r="A6475" t="s">
        <v>1483</v>
      </c>
      <c r="B6475" s="246" t="str">
        <f>IF('17. Overseas assets by country'!A30="Please select country","",'17. Overseas assets by country'!A30)</f>
        <v/>
      </c>
    </row>
    <row r="6476" spans="1:2">
      <c r="A6476" t="s">
        <v>1484</v>
      </c>
      <c r="B6476" s="246" t="str">
        <f>IF('17. Overseas assets by country'!B30="","",'17. Overseas assets by country'!B30)</f>
        <v/>
      </c>
    </row>
    <row r="6477" spans="1:2">
      <c r="A6477" t="s">
        <v>1485</v>
      </c>
      <c r="B6477" s="246" t="str">
        <f>IF('17. Overseas assets by country'!C30="","",'17. Overseas assets by country'!C30)</f>
        <v/>
      </c>
    </row>
    <row r="6478" spans="1:2">
      <c r="A6478" t="s">
        <v>1486</v>
      </c>
      <c r="B6478" s="246" t="str">
        <f>IF('17. Overseas assets by country'!D30="","",'17. Overseas assets by country'!D30)</f>
        <v/>
      </c>
    </row>
    <row r="6479" spans="1:2">
      <c r="A6479" t="s">
        <v>1487</v>
      </c>
      <c r="B6479" s="246" t="str">
        <f>IF('17. Overseas assets by country'!E30="","",'17. Overseas assets by country'!E30)</f>
        <v/>
      </c>
    </row>
    <row r="6480" spans="1:2">
      <c r="A6480" t="s">
        <v>1488</v>
      </c>
      <c r="B6480" s="246" t="str">
        <f>IF('17. Overseas assets by country'!F30="","",'17. Overseas assets by country'!F30)</f>
        <v/>
      </c>
    </row>
    <row r="6481" spans="1:2">
      <c r="A6481" t="s">
        <v>1489</v>
      </c>
      <c r="B6481" s="246" t="str">
        <f>IF('17. Overseas assets by country'!G30="","",'17. Overseas assets by country'!G30)</f>
        <v/>
      </c>
    </row>
    <row r="6482" spans="1:2">
      <c r="A6482" t="s">
        <v>1490</v>
      </c>
      <c r="B6482" s="246" t="str">
        <f>IF('17. Overseas assets by country'!A31="Please select country","",'17. Overseas assets by country'!A31)</f>
        <v/>
      </c>
    </row>
    <row r="6483" spans="1:2">
      <c r="A6483" t="s">
        <v>1491</v>
      </c>
      <c r="B6483" s="246" t="str">
        <f>IF('17. Overseas assets by country'!B31="","",'17. Overseas assets by country'!B31)</f>
        <v/>
      </c>
    </row>
    <row r="6484" spans="1:2">
      <c r="A6484" t="s">
        <v>1492</v>
      </c>
      <c r="B6484" s="246" t="str">
        <f>IF('17. Overseas assets by country'!C31="","",'17. Overseas assets by country'!C31)</f>
        <v/>
      </c>
    </row>
    <row r="6485" spans="1:2">
      <c r="A6485" t="s">
        <v>1493</v>
      </c>
      <c r="B6485" s="246" t="str">
        <f>IF('17. Overseas assets by country'!D31="","",'17. Overseas assets by country'!D31)</f>
        <v/>
      </c>
    </row>
    <row r="6486" spans="1:2">
      <c r="A6486" t="s">
        <v>1494</v>
      </c>
      <c r="B6486" s="246" t="str">
        <f>IF('17. Overseas assets by country'!E31="","",'17. Overseas assets by country'!E31)</f>
        <v/>
      </c>
    </row>
    <row r="6487" spans="1:2">
      <c r="A6487" t="s">
        <v>1495</v>
      </c>
      <c r="B6487" s="246" t="str">
        <f>IF('17. Overseas assets by country'!F31="","",'17. Overseas assets by country'!F31)</f>
        <v/>
      </c>
    </row>
    <row r="6488" spans="1:2">
      <c r="A6488" t="s">
        <v>1496</v>
      </c>
      <c r="B6488" s="246" t="str">
        <f>IF('17. Overseas assets by country'!G31="","",'17. Overseas assets by country'!G31)</f>
        <v/>
      </c>
    </row>
    <row r="6489" spans="1:2">
      <c r="A6489" t="s">
        <v>1497</v>
      </c>
      <c r="B6489" s="246" t="str">
        <f>IF('17. Overseas assets by country'!A32="Please select country","",'17. Overseas assets by country'!A32)</f>
        <v/>
      </c>
    </row>
    <row r="6490" spans="1:2">
      <c r="A6490" t="s">
        <v>1498</v>
      </c>
      <c r="B6490" s="246" t="str">
        <f>IF('17. Overseas assets by country'!B32="","",'17. Overseas assets by country'!B32)</f>
        <v/>
      </c>
    </row>
    <row r="6491" spans="1:2">
      <c r="A6491" t="s">
        <v>1499</v>
      </c>
      <c r="B6491" s="246" t="str">
        <f>IF('17. Overseas assets by country'!C32="","",'17. Overseas assets by country'!C32)</f>
        <v/>
      </c>
    </row>
    <row r="6492" spans="1:2">
      <c r="A6492" t="s">
        <v>1500</v>
      </c>
      <c r="B6492" s="246" t="str">
        <f>IF('17. Overseas assets by country'!D32="","",'17. Overseas assets by country'!D32)</f>
        <v/>
      </c>
    </row>
    <row r="6493" spans="1:2">
      <c r="A6493" t="s">
        <v>1501</v>
      </c>
      <c r="B6493" s="246" t="str">
        <f>IF('17. Overseas assets by country'!E32="","",'17. Overseas assets by country'!E32)</f>
        <v/>
      </c>
    </row>
    <row r="6494" spans="1:2">
      <c r="A6494" t="s">
        <v>1502</v>
      </c>
      <c r="B6494" s="246" t="str">
        <f>IF('17. Overseas assets by country'!F32="","",'17. Overseas assets by country'!F32)</f>
        <v/>
      </c>
    </row>
    <row r="6495" spans="1:2">
      <c r="A6495" t="s">
        <v>1503</v>
      </c>
      <c r="B6495" s="246" t="str">
        <f>IF('17. Overseas assets by country'!G32="","",'17. Overseas assets by country'!G32)</f>
        <v/>
      </c>
    </row>
    <row r="6496" spans="1:2">
      <c r="A6496" t="s">
        <v>1504</v>
      </c>
      <c r="B6496" s="246" t="str">
        <f>IF('17. Overseas assets by country'!A33="Please select country","",'17. Overseas assets by country'!A33)</f>
        <v/>
      </c>
    </row>
    <row r="6497" spans="1:2">
      <c r="A6497" t="s">
        <v>1505</v>
      </c>
      <c r="B6497" s="246" t="str">
        <f>IF('17. Overseas assets by country'!B33="","",'17. Overseas assets by country'!B33)</f>
        <v/>
      </c>
    </row>
    <row r="6498" spans="1:2">
      <c r="A6498" t="s">
        <v>1506</v>
      </c>
      <c r="B6498" s="246" t="str">
        <f>IF('17. Overseas assets by country'!C33="","",'17. Overseas assets by country'!C33)</f>
        <v/>
      </c>
    </row>
    <row r="6499" spans="1:2">
      <c r="A6499" t="s">
        <v>1507</v>
      </c>
      <c r="B6499" s="246" t="str">
        <f>IF('17. Overseas assets by country'!D33="","",'17. Overseas assets by country'!D33)</f>
        <v/>
      </c>
    </row>
    <row r="6500" spans="1:2">
      <c r="A6500" t="s">
        <v>1508</v>
      </c>
      <c r="B6500" s="246" t="str">
        <f>IF('17. Overseas assets by country'!E33="","",'17. Overseas assets by country'!E33)</f>
        <v/>
      </c>
    </row>
    <row r="6501" spans="1:2">
      <c r="A6501" t="s">
        <v>1509</v>
      </c>
      <c r="B6501" s="246" t="str">
        <f>IF('17. Overseas assets by country'!F33="","",'17. Overseas assets by country'!F33)</f>
        <v/>
      </c>
    </row>
    <row r="6502" spans="1:2">
      <c r="A6502" t="s">
        <v>1510</v>
      </c>
      <c r="B6502" s="246" t="str">
        <f>IF('17. Overseas assets by country'!G33="","",'17. Overseas assets by country'!G33)</f>
        <v/>
      </c>
    </row>
    <row r="6503" spans="1:2">
      <c r="A6503" t="s">
        <v>1511</v>
      </c>
      <c r="B6503" s="246" t="str">
        <f>IF('17. Overseas assets by country'!A34="Please select country","",'17. Overseas assets by country'!A34)</f>
        <v/>
      </c>
    </row>
    <row r="6504" spans="1:2">
      <c r="A6504" t="s">
        <v>1512</v>
      </c>
      <c r="B6504" s="246" t="str">
        <f>IF('17. Overseas assets by country'!B34="","",'17. Overseas assets by country'!B34)</f>
        <v/>
      </c>
    </row>
    <row r="6505" spans="1:2">
      <c r="A6505" t="s">
        <v>1513</v>
      </c>
      <c r="B6505" s="246" t="str">
        <f>IF('17. Overseas assets by country'!C34="","",'17. Overseas assets by country'!C34)</f>
        <v/>
      </c>
    </row>
    <row r="6506" spans="1:2">
      <c r="A6506" t="s">
        <v>1514</v>
      </c>
      <c r="B6506" s="246" t="str">
        <f>IF('17. Overseas assets by country'!D34="","",'17. Overseas assets by country'!D34)</f>
        <v/>
      </c>
    </row>
    <row r="6507" spans="1:2">
      <c r="A6507" t="s">
        <v>1515</v>
      </c>
      <c r="B6507" s="246" t="str">
        <f>IF('17. Overseas assets by country'!E34="","",'17. Overseas assets by country'!E34)</f>
        <v/>
      </c>
    </row>
    <row r="6508" spans="1:2">
      <c r="A6508" t="s">
        <v>1516</v>
      </c>
      <c r="B6508" s="246" t="str">
        <f>IF('17. Overseas assets by country'!F34="","",'17. Overseas assets by country'!F34)</f>
        <v/>
      </c>
    </row>
    <row r="6509" spans="1:2">
      <c r="A6509" t="s">
        <v>1517</v>
      </c>
      <c r="B6509" s="246" t="str">
        <f>IF('17. Overseas assets by country'!G34="","",'17. Overseas assets by country'!G34)</f>
        <v/>
      </c>
    </row>
    <row r="6510" spans="1:2">
      <c r="A6510" t="s">
        <v>1518</v>
      </c>
      <c r="B6510" s="246" t="str">
        <f>IF('17. Overseas assets by country'!A35="Please select country","",'17. Overseas assets by country'!A35)</f>
        <v/>
      </c>
    </row>
    <row r="6511" spans="1:2">
      <c r="A6511" t="s">
        <v>1519</v>
      </c>
      <c r="B6511" s="246" t="str">
        <f>IF('17. Overseas assets by country'!B35="","",'17. Overseas assets by country'!B35)</f>
        <v/>
      </c>
    </row>
    <row r="6512" spans="1:2">
      <c r="A6512" t="s">
        <v>1520</v>
      </c>
      <c r="B6512" s="246" t="str">
        <f>IF('17. Overseas assets by country'!C35="","",'17. Overseas assets by country'!C35)</f>
        <v/>
      </c>
    </row>
    <row r="6513" spans="1:2">
      <c r="A6513" t="s">
        <v>1521</v>
      </c>
      <c r="B6513" s="246" t="str">
        <f>IF('17. Overseas assets by country'!D35="","",'17. Overseas assets by country'!D35)</f>
        <v/>
      </c>
    </row>
    <row r="6514" spans="1:2">
      <c r="A6514" t="s">
        <v>1522</v>
      </c>
      <c r="B6514" s="246" t="str">
        <f>IF('17. Overseas assets by country'!E35="","",'17. Overseas assets by country'!E35)</f>
        <v/>
      </c>
    </row>
    <row r="6515" spans="1:2">
      <c r="A6515" t="s">
        <v>1523</v>
      </c>
      <c r="B6515" s="246" t="str">
        <f>IF('17. Overseas assets by country'!F35="","",'17. Overseas assets by country'!F35)</f>
        <v/>
      </c>
    </row>
    <row r="6516" spans="1:2">
      <c r="A6516" t="s">
        <v>1524</v>
      </c>
      <c r="B6516" s="246" t="str">
        <f>IF('17. Overseas assets by country'!G35="","",'17. Overseas assets by country'!G35)</f>
        <v/>
      </c>
    </row>
    <row r="6517" spans="1:2">
      <c r="A6517" t="s">
        <v>1525</v>
      </c>
      <c r="B6517" s="246" t="str">
        <f>IF('17. Overseas assets by country'!A36="Please select country","",'17. Overseas assets by country'!A36)</f>
        <v/>
      </c>
    </row>
    <row r="6518" spans="1:2">
      <c r="A6518" t="s">
        <v>1526</v>
      </c>
      <c r="B6518" s="246" t="str">
        <f>IF('17. Overseas assets by country'!B36="","",'17. Overseas assets by country'!B36)</f>
        <v/>
      </c>
    </row>
    <row r="6519" spans="1:2">
      <c r="A6519" t="s">
        <v>1527</v>
      </c>
      <c r="B6519" s="246" t="str">
        <f>IF('17. Overseas assets by country'!C36="","",'17. Overseas assets by country'!C36)</f>
        <v/>
      </c>
    </row>
    <row r="6520" spans="1:2">
      <c r="A6520" t="s">
        <v>1528</v>
      </c>
      <c r="B6520" s="246" t="str">
        <f>IF('17. Overseas assets by country'!D36="","",'17. Overseas assets by country'!D36)</f>
        <v/>
      </c>
    </row>
    <row r="6521" spans="1:2">
      <c r="A6521" t="s">
        <v>1529</v>
      </c>
      <c r="B6521" s="246" t="str">
        <f>IF('17. Overseas assets by country'!E36="","",'17. Overseas assets by country'!E36)</f>
        <v/>
      </c>
    </row>
    <row r="6522" spans="1:2">
      <c r="A6522" t="s">
        <v>1530</v>
      </c>
      <c r="B6522" s="246" t="str">
        <f>IF('17. Overseas assets by country'!F36="","",'17. Overseas assets by country'!F36)</f>
        <v/>
      </c>
    </row>
    <row r="6523" spans="1:2">
      <c r="A6523" t="s">
        <v>1531</v>
      </c>
      <c r="B6523" s="246" t="str">
        <f>IF('17. Overseas assets by country'!G36="","",'17. Overseas assets by country'!G36)</f>
        <v/>
      </c>
    </row>
    <row r="6524" spans="1:2">
      <c r="A6524" t="s">
        <v>1532</v>
      </c>
      <c r="B6524" s="246" t="str">
        <f>IF('17. Overseas assets by country'!A37="Please select country","",'17. Overseas assets by country'!A37)</f>
        <v/>
      </c>
    </row>
    <row r="6525" spans="1:2">
      <c r="A6525" t="s">
        <v>1533</v>
      </c>
      <c r="B6525" s="246" t="str">
        <f>IF('17. Overseas assets by country'!B37="","",'17. Overseas assets by country'!B37)</f>
        <v/>
      </c>
    </row>
    <row r="6526" spans="1:2">
      <c r="A6526" t="s">
        <v>1534</v>
      </c>
      <c r="B6526" s="246" t="str">
        <f>IF('17. Overseas assets by country'!C37="","",'17. Overseas assets by country'!C37)</f>
        <v/>
      </c>
    </row>
    <row r="6527" spans="1:2">
      <c r="A6527" t="s">
        <v>1535</v>
      </c>
      <c r="B6527" s="246" t="str">
        <f>IF('17. Overseas assets by country'!D37="","",'17. Overseas assets by country'!D37)</f>
        <v/>
      </c>
    </row>
    <row r="6528" spans="1:2">
      <c r="A6528" t="s">
        <v>1536</v>
      </c>
      <c r="B6528" s="246" t="str">
        <f>IF('17. Overseas assets by country'!E37="","",'17. Overseas assets by country'!E37)</f>
        <v/>
      </c>
    </row>
    <row r="6529" spans="1:2">
      <c r="A6529" t="s">
        <v>1537</v>
      </c>
      <c r="B6529" s="246" t="str">
        <f>IF('17. Overseas assets by country'!F37="","",'17. Overseas assets by country'!F37)</f>
        <v/>
      </c>
    </row>
    <row r="6530" spans="1:2">
      <c r="A6530" t="s">
        <v>1538</v>
      </c>
      <c r="B6530" s="246" t="str">
        <f>IF('17. Overseas assets by country'!G37="","",'17. Overseas assets by country'!G37)</f>
        <v/>
      </c>
    </row>
    <row r="6531" spans="1:2">
      <c r="A6531" t="s">
        <v>1539</v>
      </c>
      <c r="B6531" s="246" t="str">
        <f>IF('17. Overseas assets by country'!A38="Please select country","",'17. Overseas assets by country'!A38)</f>
        <v/>
      </c>
    </row>
    <row r="6532" spans="1:2">
      <c r="A6532" t="s">
        <v>1540</v>
      </c>
      <c r="B6532" s="246" t="str">
        <f>IF('17. Overseas assets by country'!B38="","",'17. Overseas assets by country'!B38)</f>
        <v/>
      </c>
    </row>
    <row r="6533" spans="1:2">
      <c r="A6533" t="s">
        <v>1541</v>
      </c>
      <c r="B6533" s="246" t="str">
        <f>IF('17. Overseas assets by country'!C38="","",'17. Overseas assets by country'!C38)</f>
        <v/>
      </c>
    </row>
    <row r="6534" spans="1:2">
      <c r="A6534" t="s">
        <v>1542</v>
      </c>
      <c r="B6534" s="246" t="str">
        <f>IF('17. Overseas assets by country'!D38="","",'17. Overseas assets by country'!D38)</f>
        <v/>
      </c>
    </row>
    <row r="6535" spans="1:2">
      <c r="A6535" t="s">
        <v>1543</v>
      </c>
      <c r="B6535" s="246" t="str">
        <f>IF('17. Overseas assets by country'!E38="","",'17. Overseas assets by country'!E38)</f>
        <v/>
      </c>
    </row>
    <row r="6536" spans="1:2">
      <c r="A6536" t="s">
        <v>1544</v>
      </c>
      <c r="B6536" s="246" t="str">
        <f>IF('17. Overseas assets by country'!F38="","",'17. Overseas assets by country'!F38)</f>
        <v/>
      </c>
    </row>
    <row r="6537" spans="1:2">
      <c r="A6537" t="s">
        <v>1545</v>
      </c>
      <c r="B6537" s="246" t="str">
        <f>IF('17. Overseas assets by country'!G38="","",'17. Overseas assets by country'!G38)</f>
        <v/>
      </c>
    </row>
    <row r="6538" spans="1:2">
      <c r="A6538" t="s">
        <v>1546</v>
      </c>
      <c r="B6538" s="246" t="str">
        <f>IF('17. Overseas assets by country'!A39="Please select country","",'17. Overseas assets by country'!A39)</f>
        <v/>
      </c>
    </row>
    <row r="6539" spans="1:2">
      <c r="A6539" t="s">
        <v>1547</v>
      </c>
      <c r="B6539" s="246" t="str">
        <f>IF('17. Overseas assets by country'!B39="","",'17. Overseas assets by country'!B39)</f>
        <v/>
      </c>
    </row>
    <row r="6540" spans="1:2">
      <c r="A6540" t="s">
        <v>1548</v>
      </c>
      <c r="B6540" s="246" t="str">
        <f>IF('17. Overseas assets by country'!C39="","",'17. Overseas assets by country'!C39)</f>
        <v/>
      </c>
    </row>
    <row r="6541" spans="1:2">
      <c r="A6541" t="s">
        <v>1549</v>
      </c>
      <c r="B6541" s="246" t="str">
        <f>IF('17. Overseas assets by country'!D39="","",'17. Overseas assets by country'!D39)</f>
        <v/>
      </c>
    </row>
    <row r="6542" spans="1:2">
      <c r="A6542" t="s">
        <v>1550</v>
      </c>
      <c r="B6542" s="246" t="str">
        <f>IF('17. Overseas assets by country'!E39="","",'17. Overseas assets by country'!E39)</f>
        <v/>
      </c>
    </row>
    <row r="6543" spans="1:2">
      <c r="A6543" t="s">
        <v>1551</v>
      </c>
      <c r="B6543" s="246" t="str">
        <f>IF('17. Overseas assets by country'!F39="","",'17. Overseas assets by country'!F39)</f>
        <v/>
      </c>
    </row>
    <row r="6544" spans="1:2">
      <c r="A6544" t="s">
        <v>1552</v>
      </c>
      <c r="B6544" s="246" t="str">
        <f>IF('17. Overseas assets by country'!G39="","",'17. Overseas assets by country'!G39)</f>
        <v/>
      </c>
    </row>
    <row r="6545" spans="1:2">
      <c r="A6545" t="s">
        <v>1553</v>
      </c>
      <c r="B6545" s="246" t="str">
        <f>IF('17. Overseas assets by country'!A40="Please select country","",'17. Overseas assets by country'!A40)</f>
        <v/>
      </c>
    </row>
    <row r="6546" spans="1:2">
      <c r="A6546" t="s">
        <v>1554</v>
      </c>
      <c r="B6546" s="246" t="str">
        <f>IF('17. Overseas assets by country'!B40="","",'17. Overseas assets by country'!B40)</f>
        <v/>
      </c>
    </row>
    <row r="6547" spans="1:2">
      <c r="A6547" t="s">
        <v>1555</v>
      </c>
      <c r="B6547" s="246" t="str">
        <f>IF('17. Overseas assets by country'!C40="","",'17. Overseas assets by country'!C40)</f>
        <v/>
      </c>
    </row>
    <row r="6548" spans="1:2">
      <c r="A6548" t="s">
        <v>1556</v>
      </c>
      <c r="B6548" s="246" t="str">
        <f>IF('17. Overseas assets by country'!D40="","",'17. Overseas assets by country'!D40)</f>
        <v/>
      </c>
    </row>
    <row r="6549" spans="1:2">
      <c r="A6549" t="s">
        <v>1557</v>
      </c>
      <c r="B6549" s="246" t="str">
        <f>IF('17. Overseas assets by country'!E40="","",'17. Overseas assets by country'!E40)</f>
        <v/>
      </c>
    </row>
    <row r="6550" spans="1:2">
      <c r="A6550" t="s">
        <v>1558</v>
      </c>
      <c r="B6550" s="246" t="str">
        <f>IF('17. Overseas assets by country'!F40="","",'17. Overseas assets by country'!F40)</f>
        <v/>
      </c>
    </row>
    <row r="6551" spans="1:2">
      <c r="A6551" t="s">
        <v>1559</v>
      </c>
      <c r="B6551" s="246" t="str">
        <f>IF('17. Overseas assets by country'!G40="","",'17. Overseas assets by country'!G40)</f>
        <v/>
      </c>
    </row>
    <row r="6552" spans="1:2">
      <c r="A6552" t="s">
        <v>1560</v>
      </c>
      <c r="B6552" s="246" t="str">
        <f>IF('17. Overseas assets by country'!A41="Please select country","",'17. Overseas assets by country'!A41)</f>
        <v/>
      </c>
    </row>
    <row r="6553" spans="1:2">
      <c r="A6553" t="s">
        <v>1561</v>
      </c>
      <c r="B6553" s="246" t="str">
        <f>IF('17. Overseas assets by country'!B41="","",'17. Overseas assets by country'!B41)</f>
        <v/>
      </c>
    </row>
    <row r="6554" spans="1:2">
      <c r="A6554" t="s">
        <v>1562</v>
      </c>
      <c r="B6554" s="246" t="str">
        <f>IF('17. Overseas assets by country'!C41="","",'17. Overseas assets by country'!C41)</f>
        <v/>
      </c>
    </row>
    <row r="6555" spans="1:2">
      <c r="A6555" t="s">
        <v>1563</v>
      </c>
      <c r="B6555" s="246" t="str">
        <f>IF('17. Overseas assets by country'!D41="","",'17. Overseas assets by country'!D41)</f>
        <v/>
      </c>
    </row>
    <row r="6556" spans="1:2">
      <c r="A6556" t="s">
        <v>1564</v>
      </c>
      <c r="B6556" s="246" t="str">
        <f>IF('17. Overseas assets by country'!E41="","",'17. Overseas assets by country'!E41)</f>
        <v/>
      </c>
    </row>
    <row r="6557" spans="1:2">
      <c r="A6557" t="s">
        <v>1565</v>
      </c>
      <c r="B6557" s="246" t="str">
        <f>IF('17. Overseas assets by country'!F41="","",'17. Overseas assets by country'!F41)</f>
        <v/>
      </c>
    </row>
    <row r="6558" spans="1:2">
      <c r="A6558" t="s">
        <v>1566</v>
      </c>
      <c r="B6558" s="246" t="str">
        <f>IF('17. Overseas assets by country'!G41="","",'17. Overseas assets by country'!G41)</f>
        <v/>
      </c>
    </row>
    <row r="6559" spans="1:2">
      <c r="A6559" t="s">
        <v>1567</v>
      </c>
      <c r="B6559" s="246" t="str">
        <f>IF('17. Overseas assets by country'!A42="Please select country","",'17. Overseas assets by country'!A42)</f>
        <v/>
      </c>
    </row>
    <row r="6560" spans="1:2">
      <c r="A6560" t="s">
        <v>1568</v>
      </c>
      <c r="B6560" s="246" t="str">
        <f>IF('17. Overseas assets by country'!B42="","",'17. Overseas assets by country'!B42)</f>
        <v/>
      </c>
    </row>
    <row r="6561" spans="1:2">
      <c r="A6561" t="s">
        <v>1569</v>
      </c>
      <c r="B6561" s="246" t="str">
        <f>IF('17. Overseas assets by country'!C42="","",'17. Overseas assets by country'!C42)</f>
        <v/>
      </c>
    </row>
    <row r="6562" spans="1:2">
      <c r="A6562" t="s">
        <v>1570</v>
      </c>
      <c r="B6562" s="246" t="str">
        <f>IF('17. Overseas assets by country'!D42="","",'17. Overseas assets by country'!D42)</f>
        <v/>
      </c>
    </row>
    <row r="6563" spans="1:2">
      <c r="A6563" t="s">
        <v>1571</v>
      </c>
      <c r="B6563" s="246" t="str">
        <f>IF('17. Overseas assets by country'!E42="","",'17. Overseas assets by country'!E42)</f>
        <v/>
      </c>
    </row>
    <row r="6564" spans="1:2">
      <c r="A6564" t="s">
        <v>1572</v>
      </c>
      <c r="B6564" s="246" t="str">
        <f>IF('17. Overseas assets by country'!F42="","",'17. Overseas assets by country'!F42)</f>
        <v/>
      </c>
    </row>
    <row r="6565" spans="1:2">
      <c r="A6565" t="s">
        <v>1573</v>
      </c>
      <c r="B6565" s="246" t="str">
        <f>IF('17. Overseas assets by country'!G42="","",'17. Overseas assets by country'!G42)</f>
        <v/>
      </c>
    </row>
    <row r="6566" spans="1:2">
      <c r="A6566" t="s">
        <v>1574</v>
      </c>
      <c r="B6566" s="246" t="str">
        <f>IF('17. Overseas assets by country'!A43="Please select country","",'17. Overseas assets by country'!A43)</f>
        <v/>
      </c>
    </row>
    <row r="6567" spans="1:2">
      <c r="A6567" t="s">
        <v>1575</v>
      </c>
      <c r="B6567" s="246" t="str">
        <f>IF('17. Overseas assets by country'!B43="","",'17. Overseas assets by country'!B43)</f>
        <v/>
      </c>
    </row>
    <row r="6568" spans="1:2">
      <c r="A6568" t="s">
        <v>1576</v>
      </c>
      <c r="B6568" s="246" t="str">
        <f>IF('17. Overseas assets by country'!C43="","",'17. Overseas assets by country'!C43)</f>
        <v/>
      </c>
    </row>
    <row r="6569" spans="1:2">
      <c r="A6569" t="s">
        <v>1577</v>
      </c>
      <c r="B6569" s="246" t="str">
        <f>IF('17. Overseas assets by country'!D43="","",'17. Overseas assets by country'!D43)</f>
        <v/>
      </c>
    </row>
    <row r="6570" spans="1:2">
      <c r="A6570" t="s">
        <v>1578</v>
      </c>
      <c r="B6570" s="246" t="str">
        <f>IF('17. Overseas assets by country'!E43="","",'17. Overseas assets by country'!E43)</f>
        <v/>
      </c>
    </row>
    <row r="6571" spans="1:2">
      <c r="A6571" t="s">
        <v>1579</v>
      </c>
      <c r="B6571" s="246" t="str">
        <f>IF('17. Overseas assets by country'!F43="","",'17. Overseas assets by country'!F43)</f>
        <v/>
      </c>
    </row>
    <row r="6572" spans="1:2">
      <c r="A6572" t="s">
        <v>1580</v>
      </c>
      <c r="B6572" s="246" t="str">
        <f>IF('17. Overseas assets by country'!G43="","",'17. Overseas assets by country'!G43)</f>
        <v/>
      </c>
    </row>
    <row r="6573" spans="1:2">
      <c r="A6573" t="s">
        <v>1581</v>
      </c>
      <c r="B6573" s="246" t="str">
        <f>IF('17. Overseas assets by country'!A44="Please select country","",'17. Overseas assets by country'!A44)</f>
        <v/>
      </c>
    </row>
    <row r="6574" spans="1:2">
      <c r="A6574" t="s">
        <v>1582</v>
      </c>
      <c r="B6574" s="246" t="str">
        <f>IF('17. Overseas assets by country'!B44="","",'17. Overseas assets by country'!B44)</f>
        <v/>
      </c>
    </row>
    <row r="6575" spans="1:2">
      <c r="A6575" t="s">
        <v>1583</v>
      </c>
      <c r="B6575" s="246" t="str">
        <f>IF('17. Overseas assets by country'!C44="","",'17. Overseas assets by country'!C44)</f>
        <v/>
      </c>
    </row>
    <row r="6576" spans="1:2">
      <c r="A6576" t="s">
        <v>1584</v>
      </c>
      <c r="B6576" s="246" t="str">
        <f>IF('17. Overseas assets by country'!D44="","",'17. Overseas assets by country'!D44)</f>
        <v/>
      </c>
    </row>
    <row r="6577" spans="1:2">
      <c r="A6577" t="s">
        <v>1585</v>
      </c>
      <c r="B6577" s="246" t="str">
        <f>IF('17. Overseas assets by country'!E44="","",'17. Overseas assets by country'!E44)</f>
        <v/>
      </c>
    </row>
    <row r="6578" spans="1:2">
      <c r="A6578" t="s">
        <v>1586</v>
      </c>
      <c r="B6578" s="246" t="str">
        <f>IF('17. Overseas assets by country'!F44="","",'17. Overseas assets by country'!F44)</f>
        <v/>
      </c>
    </row>
    <row r="6579" spans="1:2">
      <c r="A6579" t="s">
        <v>1587</v>
      </c>
      <c r="B6579" s="246" t="str">
        <f>IF('17. Overseas assets by country'!G44="","",'17. Overseas assets by country'!G44)</f>
        <v/>
      </c>
    </row>
    <row r="6580" spans="1:2">
      <c r="A6580" t="s">
        <v>1588</v>
      </c>
      <c r="B6580" s="246" t="str">
        <f>IF('17. Overseas assets by country'!A45="Please select country","",'17. Overseas assets by country'!A45)</f>
        <v/>
      </c>
    </row>
    <row r="6581" spans="1:2">
      <c r="A6581" t="s">
        <v>1589</v>
      </c>
      <c r="B6581" s="246" t="str">
        <f>IF('17. Overseas assets by country'!B45="","",'17. Overseas assets by country'!B45)</f>
        <v/>
      </c>
    </row>
    <row r="6582" spans="1:2">
      <c r="A6582" t="s">
        <v>1590</v>
      </c>
      <c r="B6582" s="246" t="str">
        <f>IF('17. Overseas assets by country'!C45="","",'17. Overseas assets by country'!C45)</f>
        <v/>
      </c>
    </row>
    <row r="6583" spans="1:2">
      <c r="A6583" t="s">
        <v>1591</v>
      </c>
      <c r="B6583" s="246" t="str">
        <f>IF('17. Overseas assets by country'!D45="","",'17. Overseas assets by country'!D45)</f>
        <v/>
      </c>
    </row>
    <row r="6584" spans="1:2">
      <c r="A6584" t="s">
        <v>1592</v>
      </c>
      <c r="B6584" s="246" t="str">
        <f>IF('17. Overseas assets by country'!E45="","",'17. Overseas assets by country'!E45)</f>
        <v/>
      </c>
    </row>
    <row r="6585" spans="1:2">
      <c r="A6585" t="s">
        <v>1593</v>
      </c>
      <c r="B6585" s="246" t="str">
        <f>IF('17. Overseas assets by country'!F45="","",'17. Overseas assets by country'!F45)</f>
        <v/>
      </c>
    </row>
    <row r="6586" spans="1:2">
      <c r="A6586" t="s">
        <v>1594</v>
      </c>
      <c r="B6586" s="246" t="str">
        <f>IF('17. Overseas assets by country'!G45="","",'17. Overseas assets by country'!G45)</f>
        <v/>
      </c>
    </row>
    <row r="6587" spans="1:2">
      <c r="A6587" t="s">
        <v>1595</v>
      </c>
      <c r="B6587" s="246" t="str">
        <f>IF('17. Overseas assets by country'!A46="Please select country","",'17. Overseas assets by country'!A46)</f>
        <v/>
      </c>
    </row>
    <row r="6588" spans="1:2">
      <c r="A6588" t="s">
        <v>1596</v>
      </c>
      <c r="B6588" s="246" t="str">
        <f>IF('17. Overseas assets by country'!B46="","",'17. Overseas assets by country'!B46)</f>
        <v/>
      </c>
    </row>
    <row r="6589" spans="1:2">
      <c r="A6589" t="s">
        <v>1597</v>
      </c>
      <c r="B6589" s="246" t="str">
        <f>IF('17. Overseas assets by country'!C46="","",'17. Overseas assets by country'!C46)</f>
        <v/>
      </c>
    </row>
    <row r="6590" spans="1:2">
      <c r="A6590" t="s">
        <v>1598</v>
      </c>
      <c r="B6590" s="246" t="str">
        <f>IF('17. Overseas assets by country'!D46="","",'17. Overseas assets by country'!D46)</f>
        <v/>
      </c>
    </row>
    <row r="6591" spans="1:2">
      <c r="A6591" t="s">
        <v>1599</v>
      </c>
      <c r="B6591" s="246" t="str">
        <f>IF('17. Overseas assets by country'!E46="","",'17. Overseas assets by country'!E46)</f>
        <v/>
      </c>
    </row>
    <row r="6592" spans="1:2">
      <c r="A6592" t="s">
        <v>1600</v>
      </c>
      <c r="B6592" s="246" t="str">
        <f>IF('17. Overseas assets by country'!F46="","",'17. Overseas assets by country'!F46)</f>
        <v/>
      </c>
    </row>
    <row r="6593" spans="1:2">
      <c r="A6593" t="s">
        <v>1601</v>
      </c>
      <c r="B6593" s="246" t="str">
        <f>IF('17. Overseas assets by country'!G46="","",'17. Overseas assets by country'!G46)</f>
        <v/>
      </c>
    </row>
    <row r="6594" spans="1:2">
      <c r="A6594" t="s">
        <v>1602</v>
      </c>
      <c r="B6594" s="246" t="str">
        <f>IF('17. Overseas assets by country'!A47="Please select country","",'17. Overseas assets by country'!A47)</f>
        <v/>
      </c>
    </row>
    <row r="6595" spans="1:2">
      <c r="A6595" t="s">
        <v>1603</v>
      </c>
      <c r="B6595" s="246" t="str">
        <f>IF('17. Overseas assets by country'!B47="","",'17. Overseas assets by country'!B47)</f>
        <v/>
      </c>
    </row>
    <row r="6596" spans="1:2">
      <c r="A6596" t="s">
        <v>1604</v>
      </c>
      <c r="B6596" s="246" t="str">
        <f>IF('17. Overseas assets by country'!C47="","",'17. Overseas assets by country'!C47)</f>
        <v/>
      </c>
    </row>
    <row r="6597" spans="1:2">
      <c r="A6597" t="s">
        <v>1605</v>
      </c>
      <c r="B6597" s="246" t="str">
        <f>IF('17. Overseas assets by country'!D47="","",'17. Overseas assets by country'!D47)</f>
        <v/>
      </c>
    </row>
    <row r="6598" spans="1:2">
      <c r="A6598" t="s">
        <v>1606</v>
      </c>
      <c r="B6598" s="246" t="str">
        <f>IF('17. Overseas assets by country'!E47="","",'17. Overseas assets by country'!E47)</f>
        <v/>
      </c>
    </row>
    <row r="6599" spans="1:2">
      <c r="A6599" t="s">
        <v>1607</v>
      </c>
      <c r="B6599" s="246" t="str">
        <f>IF('17. Overseas assets by country'!F47="","",'17. Overseas assets by country'!F47)</f>
        <v/>
      </c>
    </row>
    <row r="6600" spans="1:2">
      <c r="A6600" t="s">
        <v>1608</v>
      </c>
      <c r="B6600" s="246" t="str">
        <f>IF('17. Overseas assets by country'!G47="","",'17. Overseas assets by country'!G47)</f>
        <v/>
      </c>
    </row>
    <row r="6601" spans="1:2">
      <c r="A6601" t="s">
        <v>1609</v>
      </c>
      <c r="B6601" s="246" t="str">
        <f>IF('17. Overseas assets by country'!A48="Please select country","",'17. Overseas assets by country'!A48)</f>
        <v/>
      </c>
    </row>
    <row r="6602" spans="1:2">
      <c r="A6602" t="s">
        <v>1610</v>
      </c>
      <c r="B6602" s="246" t="str">
        <f>IF('17. Overseas assets by country'!B48="","",'17. Overseas assets by country'!B48)</f>
        <v/>
      </c>
    </row>
    <row r="6603" spans="1:2">
      <c r="A6603" t="s">
        <v>1611</v>
      </c>
      <c r="B6603" s="246" t="str">
        <f>IF('17. Overseas assets by country'!C48="","",'17. Overseas assets by country'!C48)</f>
        <v/>
      </c>
    </row>
    <row r="6604" spans="1:2">
      <c r="A6604" t="s">
        <v>1612</v>
      </c>
      <c r="B6604" s="246" t="str">
        <f>IF('17. Overseas assets by country'!D48="","",'17. Overseas assets by country'!D48)</f>
        <v/>
      </c>
    </row>
    <row r="6605" spans="1:2">
      <c r="A6605" t="s">
        <v>1613</v>
      </c>
      <c r="B6605" s="246" t="str">
        <f>IF('17. Overseas assets by country'!E48="","",'17. Overseas assets by country'!E48)</f>
        <v/>
      </c>
    </row>
    <row r="6606" spans="1:2">
      <c r="A6606" t="s">
        <v>1614</v>
      </c>
      <c r="B6606" s="246" t="str">
        <f>IF('17. Overseas assets by country'!F48="","",'17. Overseas assets by country'!F48)</f>
        <v/>
      </c>
    </row>
    <row r="6607" spans="1:2">
      <c r="A6607" t="s">
        <v>1615</v>
      </c>
      <c r="B6607" s="246" t="str">
        <f>IF('17. Overseas assets by country'!G48="","",'17. Overseas assets by country'!G48)</f>
        <v/>
      </c>
    </row>
    <row r="6608" spans="1:2">
      <c r="A6608" t="s">
        <v>1616</v>
      </c>
      <c r="B6608" s="246" t="str">
        <f>IF('17. Overseas assets by country'!A49="Please select country","",'17. Overseas assets by country'!A49)</f>
        <v/>
      </c>
    </row>
    <row r="6609" spans="1:2">
      <c r="A6609" t="s">
        <v>1617</v>
      </c>
      <c r="B6609" s="246" t="str">
        <f>IF('17. Overseas assets by country'!B49="","",'17. Overseas assets by country'!B49)</f>
        <v/>
      </c>
    </row>
    <row r="6610" spans="1:2">
      <c r="A6610" t="s">
        <v>1618</v>
      </c>
      <c r="B6610" s="246" t="str">
        <f>IF('17. Overseas assets by country'!C49="","",'17. Overseas assets by country'!C49)</f>
        <v/>
      </c>
    </row>
    <row r="6611" spans="1:2">
      <c r="A6611" t="s">
        <v>1619</v>
      </c>
      <c r="B6611" s="246" t="str">
        <f>IF('17. Overseas assets by country'!D49="","",'17. Overseas assets by country'!D49)</f>
        <v/>
      </c>
    </row>
    <row r="6612" spans="1:2">
      <c r="A6612" t="s">
        <v>1620</v>
      </c>
      <c r="B6612" s="246" t="str">
        <f>IF('17. Overseas assets by country'!E49="","",'17. Overseas assets by country'!E49)</f>
        <v/>
      </c>
    </row>
    <row r="6613" spans="1:2">
      <c r="A6613" t="s">
        <v>1621</v>
      </c>
      <c r="B6613" s="246" t="str">
        <f>IF('17. Overseas assets by country'!F49="","",'17. Overseas assets by country'!F49)</f>
        <v/>
      </c>
    </row>
    <row r="6614" spans="1:2">
      <c r="A6614" t="s">
        <v>1622</v>
      </c>
      <c r="B6614" s="246" t="str">
        <f>IF('17. Overseas assets by country'!G49="","",'17. Overseas assets by country'!G49)</f>
        <v/>
      </c>
    </row>
    <row r="6615" spans="1:2">
      <c r="A6615" t="s">
        <v>1623</v>
      </c>
      <c r="B6615" s="246" t="str">
        <f>IF('17. Overseas assets by country'!A50="Please select country","",'17. Overseas assets by country'!A50)</f>
        <v/>
      </c>
    </row>
    <row r="6616" spans="1:2">
      <c r="A6616" t="s">
        <v>1624</v>
      </c>
      <c r="B6616" s="246" t="str">
        <f>IF('17. Overseas assets by country'!B50="","",'17. Overseas assets by country'!B50)</f>
        <v/>
      </c>
    </row>
    <row r="6617" spans="1:2">
      <c r="A6617" t="s">
        <v>1625</v>
      </c>
      <c r="B6617" s="246" t="str">
        <f>IF('17. Overseas assets by country'!C50="","",'17. Overseas assets by country'!C50)</f>
        <v/>
      </c>
    </row>
    <row r="6618" spans="1:2">
      <c r="A6618" t="s">
        <v>1626</v>
      </c>
      <c r="B6618" s="246" t="str">
        <f>IF('17. Overseas assets by country'!D50="","",'17. Overseas assets by country'!D50)</f>
        <v/>
      </c>
    </row>
    <row r="6619" spans="1:2">
      <c r="A6619" t="s">
        <v>1627</v>
      </c>
      <c r="B6619" s="246" t="str">
        <f>IF('17. Overseas assets by country'!E50="","",'17. Overseas assets by country'!E50)</f>
        <v/>
      </c>
    </row>
    <row r="6620" spans="1:2">
      <c r="A6620" t="s">
        <v>1628</v>
      </c>
      <c r="B6620" s="246" t="str">
        <f>IF('17. Overseas assets by country'!F50="","",'17. Overseas assets by country'!F50)</f>
        <v/>
      </c>
    </row>
    <row r="6621" spans="1:2">
      <c r="A6621" t="s">
        <v>1629</v>
      </c>
      <c r="B6621" s="246" t="str">
        <f>IF('17. Overseas assets by country'!G50="","",'17. Overseas assets by country'!G50)</f>
        <v/>
      </c>
    </row>
    <row r="6622" spans="1:2">
      <c r="A6622" t="s">
        <v>1630</v>
      </c>
      <c r="B6622" s="246" t="str">
        <f>IF('17. Overseas assets by country'!A51="Please select country","",'17. Overseas assets by country'!A51)</f>
        <v/>
      </c>
    </row>
    <row r="6623" spans="1:2">
      <c r="A6623" t="s">
        <v>1631</v>
      </c>
      <c r="B6623" s="246" t="str">
        <f>IF('17. Overseas assets by country'!B51="","",'17. Overseas assets by country'!B51)</f>
        <v/>
      </c>
    </row>
    <row r="6624" spans="1:2">
      <c r="A6624" t="s">
        <v>1632</v>
      </c>
      <c r="B6624" s="246" t="str">
        <f>IF('17. Overseas assets by country'!C51="","",'17. Overseas assets by country'!C51)</f>
        <v/>
      </c>
    </row>
    <row r="6625" spans="1:2">
      <c r="A6625" t="s">
        <v>1633</v>
      </c>
      <c r="B6625" s="246" t="str">
        <f>IF('17. Overseas assets by country'!D51="","",'17. Overseas assets by country'!D51)</f>
        <v/>
      </c>
    </row>
    <row r="6626" spans="1:2">
      <c r="A6626" t="s">
        <v>1634</v>
      </c>
      <c r="B6626" s="246" t="str">
        <f>IF('17. Overseas assets by country'!E51="","",'17. Overseas assets by country'!E51)</f>
        <v/>
      </c>
    </row>
    <row r="6627" spans="1:2">
      <c r="A6627" t="s">
        <v>1635</v>
      </c>
      <c r="B6627" s="246" t="str">
        <f>IF('17. Overseas assets by country'!F51="","",'17. Overseas assets by country'!F51)</f>
        <v/>
      </c>
    </row>
    <row r="6628" spans="1:2">
      <c r="A6628" t="s">
        <v>1636</v>
      </c>
      <c r="B6628" s="246" t="str">
        <f>IF('17. Overseas assets by country'!G51="","",'17. Overseas assets by country'!G51)</f>
        <v/>
      </c>
    </row>
    <row r="6629" spans="1:2">
      <c r="A6629" t="s">
        <v>1637</v>
      </c>
      <c r="B6629" s="246" t="str">
        <f>IF('17. Overseas assets by country'!A52="Please select country","",'17. Overseas assets by country'!A52)</f>
        <v/>
      </c>
    </row>
    <row r="6630" spans="1:2">
      <c r="A6630" t="s">
        <v>1638</v>
      </c>
      <c r="B6630" s="246" t="str">
        <f>IF('17. Overseas assets by country'!B52="","",'17. Overseas assets by country'!B52)</f>
        <v/>
      </c>
    </row>
    <row r="6631" spans="1:2">
      <c r="A6631" t="s">
        <v>1639</v>
      </c>
      <c r="B6631" s="246" t="str">
        <f>IF('17. Overseas assets by country'!C52="","",'17. Overseas assets by country'!C52)</f>
        <v/>
      </c>
    </row>
    <row r="6632" spans="1:2">
      <c r="A6632" t="s">
        <v>1640</v>
      </c>
      <c r="B6632" s="246" t="str">
        <f>IF('17. Overseas assets by country'!D52="","",'17. Overseas assets by country'!D52)</f>
        <v/>
      </c>
    </row>
    <row r="6633" spans="1:2">
      <c r="A6633" t="s">
        <v>1641</v>
      </c>
      <c r="B6633" s="246" t="str">
        <f>IF('17. Overseas assets by country'!E52="","",'17. Overseas assets by country'!E52)</f>
        <v/>
      </c>
    </row>
    <row r="6634" spans="1:2">
      <c r="A6634" t="s">
        <v>1642</v>
      </c>
      <c r="B6634" s="246" t="str">
        <f>IF('17. Overseas assets by country'!F52="","",'17. Overseas assets by country'!F52)</f>
        <v/>
      </c>
    </row>
    <row r="6635" spans="1:2">
      <c r="A6635" t="s">
        <v>1643</v>
      </c>
      <c r="B6635" s="246" t="str">
        <f>IF('17. Overseas assets by country'!G52="","",'17. Overseas assets by country'!G52)</f>
        <v/>
      </c>
    </row>
    <row r="6636" spans="1:2">
      <c r="A6636" t="s">
        <v>1644</v>
      </c>
      <c r="B6636" s="246" t="str">
        <f>IF('17. Overseas assets by country'!A53="Please select country","",'17. Overseas assets by country'!A53)</f>
        <v/>
      </c>
    </row>
    <row r="6637" spans="1:2">
      <c r="A6637" t="s">
        <v>1645</v>
      </c>
      <c r="B6637" s="246" t="str">
        <f>IF('17. Overseas assets by country'!B53="","",'17. Overseas assets by country'!B53)</f>
        <v/>
      </c>
    </row>
    <row r="6638" spans="1:2">
      <c r="A6638" t="s">
        <v>1646</v>
      </c>
      <c r="B6638" s="246" t="str">
        <f>IF('17. Overseas assets by country'!C53="","",'17. Overseas assets by country'!C53)</f>
        <v/>
      </c>
    </row>
    <row r="6639" spans="1:2">
      <c r="A6639" t="s">
        <v>1647</v>
      </c>
      <c r="B6639" s="246" t="str">
        <f>IF('17. Overseas assets by country'!D53="","",'17. Overseas assets by country'!D53)</f>
        <v/>
      </c>
    </row>
    <row r="6640" spans="1:2">
      <c r="A6640" t="s">
        <v>1648</v>
      </c>
      <c r="B6640" s="246" t="str">
        <f>IF('17. Overseas assets by country'!E53="","",'17. Overseas assets by country'!E53)</f>
        <v/>
      </c>
    </row>
    <row r="6641" spans="1:2">
      <c r="A6641" t="s">
        <v>1649</v>
      </c>
      <c r="B6641" s="246" t="str">
        <f>IF('17. Overseas assets by country'!F53="","",'17. Overseas assets by country'!F53)</f>
        <v/>
      </c>
    </row>
    <row r="6642" spans="1:2">
      <c r="A6642" t="s">
        <v>1650</v>
      </c>
      <c r="B6642" s="246" t="str">
        <f>IF('17. Overseas assets by country'!G53="","",'17. Overseas assets by country'!G53)</f>
        <v/>
      </c>
    </row>
    <row r="6643" spans="1:2">
      <c r="A6643" t="s">
        <v>1651</v>
      </c>
      <c r="B6643" s="246" t="str">
        <f>IF('17. Overseas assets by country'!A54="Please select country","",'17. Overseas assets by country'!A54)</f>
        <v/>
      </c>
    </row>
    <row r="6644" spans="1:2">
      <c r="A6644" t="s">
        <v>1652</v>
      </c>
      <c r="B6644" s="246" t="str">
        <f>IF('17. Overseas assets by country'!B54="","",'17. Overseas assets by country'!B54)</f>
        <v/>
      </c>
    </row>
    <row r="6645" spans="1:2">
      <c r="A6645" t="s">
        <v>1653</v>
      </c>
      <c r="B6645" s="246" t="str">
        <f>IF('17. Overseas assets by country'!C54="","",'17. Overseas assets by country'!C54)</f>
        <v/>
      </c>
    </row>
    <row r="6646" spans="1:2">
      <c r="A6646" t="s">
        <v>1654</v>
      </c>
      <c r="B6646" s="246" t="str">
        <f>IF('17. Overseas assets by country'!D54="","",'17. Overseas assets by country'!D54)</f>
        <v/>
      </c>
    </row>
    <row r="6647" spans="1:2">
      <c r="A6647" t="s">
        <v>1655</v>
      </c>
      <c r="B6647" s="246" t="str">
        <f>IF('17. Overseas assets by country'!E54="","",'17. Overseas assets by country'!E54)</f>
        <v/>
      </c>
    </row>
    <row r="6648" spans="1:2">
      <c r="A6648" t="s">
        <v>1656</v>
      </c>
      <c r="B6648" s="246" t="str">
        <f>IF('17. Overseas assets by country'!F54="","",'17. Overseas assets by country'!F54)</f>
        <v/>
      </c>
    </row>
    <row r="6649" spans="1:2">
      <c r="A6649" t="s">
        <v>1657</v>
      </c>
      <c r="B6649" s="246" t="str">
        <f>IF('17. Overseas assets by country'!G54="","",'17. Overseas assets by country'!G54)</f>
        <v/>
      </c>
    </row>
    <row r="6650" spans="1:2">
      <c r="A6650" t="s">
        <v>1658</v>
      </c>
      <c r="B6650" s="246" t="str">
        <f>IF('17. Overseas assets by country'!A55="Please select country","",'17. Overseas assets by country'!A55)</f>
        <v/>
      </c>
    </row>
    <row r="6651" spans="1:2">
      <c r="A6651" t="s">
        <v>1659</v>
      </c>
      <c r="B6651" s="246" t="str">
        <f>IF('17. Overseas assets by country'!B55="","",'17. Overseas assets by country'!B55)</f>
        <v/>
      </c>
    </row>
    <row r="6652" spans="1:2">
      <c r="A6652" t="s">
        <v>1660</v>
      </c>
      <c r="B6652" s="246" t="str">
        <f>IF('17. Overseas assets by country'!C55="","",'17. Overseas assets by country'!C55)</f>
        <v/>
      </c>
    </row>
    <row r="6653" spans="1:2">
      <c r="A6653" t="s">
        <v>1661</v>
      </c>
      <c r="B6653" s="246" t="str">
        <f>IF('17. Overseas assets by country'!D55="","",'17. Overseas assets by country'!D55)</f>
        <v/>
      </c>
    </row>
    <row r="6654" spans="1:2">
      <c r="A6654" t="s">
        <v>1662</v>
      </c>
      <c r="B6654" s="246" t="str">
        <f>IF('17. Overseas assets by country'!E55="","",'17. Overseas assets by country'!E55)</f>
        <v/>
      </c>
    </row>
    <row r="6655" spans="1:2">
      <c r="A6655" t="s">
        <v>1663</v>
      </c>
      <c r="B6655" s="246" t="str">
        <f>IF('17. Overseas assets by country'!F55="","",'17. Overseas assets by country'!F55)</f>
        <v/>
      </c>
    </row>
    <row r="6656" spans="1:2">
      <c r="A6656" t="s">
        <v>1664</v>
      </c>
      <c r="B6656" s="246" t="str">
        <f>IF('17. Overseas assets by country'!G55="","",'17. Overseas assets by country'!G55)</f>
        <v/>
      </c>
    </row>
    <row r="6657" spans="1:2">
      <c r="A6657" t="s">
        <v>1665</v>
      </c>
      <c r="B6657" s="246" t="str">
        <f>IF('17. Overseas assets by country'!A56="Please select country","",'17. Overseas assets by country'!A56)</f>
        <v/>
      </c>
    </row>
    <row r="6658" spans="1:2">
      <c r="A6658" t="s">
        <v>1666</v>
      </c>
      <c r="B6658" s="246" t="str">
        <f>IF('17. Overseas assets by country'!B56="","",'17. Overseas assets by country'!B56)</f>
        <v/>
      </c>
    </row>
    <row r="6659" spans="1:2">
      <c r="A6659" t="s">
        <v>1667</v>
      </c>
      <c r="B6659" s="246" t="str">
        <f>IF('17. Overseas assets by country'!C56="","",'17. Overseas assets by country'!C56)</f>
        <v/>
      </c>
    </row>
    <row r="6660" spans="1:2">
      <c r="A6660" t="s">
        <v>1668</v>
      </c>
      <c r="B6660" s="246" t="str">
        <f>IF('17. Overseas assets by country'!D56="","",'17. Overseas assets by country'!D56)</f>
        <v/>
      </c>
    </row>
    <row r="6661" spans="1:2">
      <c r="A6661" t="s">
        <v>1669</v>
      </c>
      <c r="B6661" s="246" t="str">
        <f>IF('17. Overseas assets by country'!E56="","",'17. Overseas assets by country'!E56)</f>
        <v/>
      </c>
    </row>
    <row r="6662" spans="1:2">
      <c r="A6662" t="s">
        <v>1670</v>
      </c>
      <c r="B6662" s="246" t="str">
        <f>IF('17. Overseas assets by country'!F56="","",'17. Overseas assets by country'!F56)</f>
        <v/>
      </c>
    </row>
    <row r="6663" spans="1:2">
      <c r="A6663" t="s">
        <v>1671</v>
      </c>
      <c r="B6663" s="246" t="str">
        <f>IF('17. Overseas assets by country'!G56="","",'17. Overseas assets by country'!G56)</f>
        <v/>
      </c>
    </row>
    <row r="6664" spans="1:2">
      <c r="A6664" t="s">
        <v>1672</v>
      </c>
      <c r="B6664" s="246" t="str">
        <f>IF('17. Overseas assets by country'!A57="Please select country","",'17. Overseas assets by country'!A57)</f>
        <v/>
      </c>
    </row>
    <row r="6665" spans="1:2">
      <c r="A6665" t="s">
        <v>1673</v>
      </c>
      <c r="B6665" s="246" t="str">
        <f>IF('17. Overseas assets by country'!B57="","",'17. Overseas assets by country'!B57)</f>
        <v/>
      </c>
    </row>
    <row r="6666" spans="1:2">
      <c r="A6666" t="s">
        <v>1674</v>
      </c>
      <c r="B6666" s="246" t="str">
        <f>IF('17. Overseas assets by country'!C57="","",'17. Overseas assets by country'!C57)</f>
        <v/>
      </c>
    </row>
    <row r="6667" spans="1:2">
      <c r="A6667" t="s">
        <v>1675</v>
      </c>
      <c r="B6667" s="246" t="str">
        <f>IF('17. Overseas assets by country'!D57="","",'17. Overseas assets by country'!D57)</f>
        <v/>
      </c>
    </row>
    <row r="6668" spans="1:2">
      <c r="A6668" t="s">
        <v>1676</v>
      </c>
      <c r="B6668" s="246" t="str">
        <f>IF('17. Overseas assets by country'!E57="","",'17. Overseas assets by country'!E57)</f>
        <v/>
      </c>
    </row>
    <row r="6669" spans="1:2">
      <c r="A6669" t="s">
        <v>1677</v>
      </c>
      <c r="B6669" s="246" t="str">
        <f>IF('17. Overseas assets by country'!F57="","",'17. Overseas assets by country'!F57)</f>
        <v/>
      </c>
    </row>
    <row r="6670" spans="1:2">
      <c r="A6670" t="s">
        <v>1678</v>
      </c>
      <c r="B6670" s="246" t="str">
        <f>IF('17. Overseas assets by country'!G57="","",'17. Overseas assets by country'!G57)</f>
        <v/>
      </c>
    </row>
    <row r="6671" spans="1:2">
      <c r="A6671" t="s">
        <v>1679</v>
      </c>
      <c r="B6671" s="246" t="str">
        <f>IF('17. Overseas assets by country'!A58="Please select country","",'17. Overseas assets by country'!A58)</f>
        <v/>
      </c>
    </row>
    <row r="6672" spans="1:2">
      <c r="A6672" t="s">
        <v>1680</v>
      </c>
      <c r="B6672" s="246" t="str">
        <f>IF('17. Overseas assets by country'!B58="","",'17. Overseas assets by country'!B58)</f>
        <v/>
      </c>
    </row>
    <row r="6673" spans="1:2">
      <c r="A6673" t="s">
        <v>1681</v>
      </c>
      <c r="B6673" s="246" t="str">
        <f>IF('17. Overseas assets by country'!C58="","",'17. Overseas assets by country'!C58)</f>
        <v/>
      </c>
    </row>
    <row r="6674" spans="1:2">
      <c r="A6674" t="s">
        <v>1682</v>
      </c>
      <c r="B6674" s="246" t="str">
        <f>IF('17. Overseas assets by country'!D58="","",'17. Overseas assets by country'!D58)</f>
        <v/>
      </c>
    </row>
    <row r="6675" spans="1:2">
      <c r="A6675" t="s">
        <v>1683</v>
      </c>
      <c r="B6675" s="246" t="str">
        <f>IF('17. Overseas assets by country'!E58="","",'17. Overseas assets by country'!E58)</f>
        <v/>
      </c>
    </row>
    <row r="6676" spans="1:2">
      <c r="A6676" t="s">
        <v>1684</v>
      </c>
      <c r="B6676" s="246" t="str">
        <f>IF('17. Overseas assets by country'!F58="","",'17. Overseas assets by country'!F58)</f>
        <v/>
      </c>
    </row>
    <row r="6677" spans="1:2">
      <c r="A6677" t="s">
        <v>1685</v>
      </c>
      <c r="B6677" s="246" t="str">
        <f>IF('17. Overseas assets by country'!G58="","",'17. Overseas assets by country'!G58)</f>
        <v/>
      </c>
    </row>
    <row r="6678" spans="1:2">
      <c r="A6678" t="s">
        <v>1686</v>
      </c>
      <c r="B6678" s="246" t="str">
        <f>IF('17. Overseas assets by country'!A59="Please select country","",'17. Overseas assets by country'!A59)</f>
        <v/>
      </c>
    </row>
    <row r="6679" spans="1:2">
      <c r="A6679" t="s">
        <v>1687</v>
      </c>
      <c r="B6679" s="246" t="str">
        <f>IF('17. Overseas assets by country'!B59="","",'17. Overseas assets by country'!B59)</f>
        <v/>
      </c>
    </row>
    <row r="6680" spans="1:2">
      <c r="A6680" t="s">
        <v>1688</v>
      </c>
      <c r="B6680" s="246" t="str">
        <f>IF('17. Overseas assets by country'!C59="","",'17. Overseas assets by country'!C59)</f>
        <v/>
      </c>
    </row>
    <row r="6681" spans="1:2">
      <c r="A6681" t="s">
        <v>1689</v>
      </c>
      <c r="B6681" s="246" t="str">
        <f>IF('17. Overseas assets by country'!D59="","",'17. Overseas assets by country'!D59)</f>
        <v/>
      </c>
    </row>
    <row r="6682" spans="1:2">
      <c r="A6682" t="s">
        <v>1690</v>
      </c>
      <c r="B6682" s="246" t="str">
        <f>IF('17. Overseas assets by country'!E59="","",'17. Overseas assets by country'!E59)</f>
        <v/>
      </c>
    </row>
    <row r="6683" spans="1:2">
      <c r="A6683" t="s">
        <v>1691</v>
      </c>
      <c r="B6683" s="246" t="str">
        <f>IF('17. Overseas assets by country'!F59="","",'17. Overseas assets by country'!F59)</f>
        <v/>
      </c>
    </row>
    <row r="6684" spans="1:2">
      <c r="A6684" t="s">
        <v>1692</v>
      </c>
      <c r="B6684" s="246" t="str">
        <f>IF('17. Overseas assets by country'!G59="","",'17. Overseas assets by country'!G59)</f>
        <v/>
      </c>
    </row>
    <row r="6685" spans="1:2">
      <c r="A6685" t="s">
        <v>1693</v>
      </c>
      <c r="B6685" s="246" t="str">
        <f>IF('17. Overseas assets by country'!A60="Please select country","",'17. Overseas assets by country'!A60)</f>
        <v/>
      </c>
    </row>
    <row r="6686" spans="1:2">
      <c r="A6686" t="s">
        <v>1694</v>
      </c>
      <c r="B6686" s="246" t="str">
        <f>IF('17. Overseas assets by country'!B60="","",'17. Overseas assets by country'!B60)</f>
        <v/>
      </c>
    </row>
    <row r="6687" spans="1:2">
      <c r="A6687" t="s">
        <v>1695</v>
      </c>
      <c r="B6687" s="246" t="str">
        <f>IF('17. Overseas assets by country'!C60="","",'17. Overseas assets by country'!C60)</f>
        <v/>
      </c>
    </row>
    <row r="6688" spans="1:2">
      <c r="A6688" t="s">
        <v>1696</v>
      </c>
      <c r="B6688" s="246" t="str">
        <f>IF('17. Overseas assets by country'!D60="","",'17. Overseas assets by country'!D60)</f>
        <v/>
      </c>
    </row>
    <row r="6689" spans="1:2">
      <c r="A6689" t="s">
        <v>1697</v>
      </c>
      <c r="B6689" s="246" t="str">
        <f>IF('17. Overseas assets by country'!E60="","",'17. Overseas assets by country'!E60)</f>
        <v/>
      </c>
    </row>
    <row r="6690" spans="1:2">
      <c r="A6690" t="s">
        <v>1698</v>
      </c>
      <c r="B6690" s="246" t="str">
        <f>IF('17. Overseas assets by country'!F60="","",'17. Overseas assets by country'!F60)</f>
        <v/>
      </c>
    </row>
    <row r="6691" spans="1:2">
      <c r="A6691" t="s">
        <v>1699</v>
      </c>
      <c r="B6691" s="246" t="str">
        <f>IF('17. Overseas assets by country'!G60="","",'17. Overseas assets by country'!G60)</f>
        <v/>
      </c>
    </row>
    <row r="6692" spans="1:2">
      <c r="A6692" t="s">
        <v>1700</v>
      </c>
      <c r="B6692" s="246" t="str">
        <f>IF('17. Overseas assets by country'!A61="Please select country","",'17. Overseas assets by country'!A61)</f>
        <v/>
      </c>
    </row>
    <row r="6693" spans="1:2">
      <c r="A6693" t="s">
        <v>1701</v>
      </c>
      <c r="B6693" s="246" t="str">
        <f>IF('17. Overseas assets by country'!B61="","",'17. Overseas assets by country'!B61)</f>
        <v/>
      </c>
    </row>
    <row r="6694" spans="1:2">
      <c r="A6694" t="s">
        <v>1702</v>
      </c>
      <c r="B6694" s="246" t="str">
        <f>IF('17. Overseas assets by country'!C61="","",'17. Overseas assets by country'!C61)</f>
        <v/>
      </c>
    </row>
    <row r="6695" spans="1:2">
      <c r="A6695" t="s">
        <v>1703</v>
      </c>
      <c r="B6695" s="246" t="str">
        <f>IF('17. Overseas assets by country'!D61="","",'17. Overseas assets by country'!D61)</f>
        <v/>
      </c>
    </row>
    <row r="6696" spans="1:2">
      <c r="A6696" t="s">
        <v>1704</v>
      </c>
      <c r="B6696" s="246" t="str">
        <f>IF('17. Overseas assets by country'!E61="","",'17. Overseas assets by country'!E61)</f>
        <v/>
      </c>
    </row>
    <row r="6697" spans="1:2">
      <c r="A6697" t="s">
        <v>1705</v>
      </c>
      <c r="B6697" s="246" t="str">
        <f>IF('17. Overseas assets by country'!F61="","",'17. Overseas assets by country'!F61)</f>
        <v/>
      </c>
    </row>
    <row r="6698" spans="1:2">
      <c r="A6698" t="s">
        <v>1706</v>
      </c>
      <c r="B6698" s="246" t="str">
        <f>IF('17. Overseas assets by country'!G61="","",'17. Overseas assets by country'!G61)</f>
        <v/>
      </c>
    </row>
    <row r="6699" spans="1:2">
      <c r="A6699" t="s">
        <v>1707</v>
      </c>
      <c r="B6699" s="246" t="str">
        <f>IF('17. Overseas assets by country'!A62="Please select country","",'17. Overseas assets by country'!A62)</f>
        <v/>
      </c>
    </row>
    <row r="6700" spans="1:2">
      <c r="A6700" t="s">
        <v>1708</v>
      </c>
      <c r="B6700" s="246" t="str">
        <f>IF('17. Overseas assets by country'!B62="","",'17. Overseas assets by country'!B62)</f>
        <v/>
      </c>
    </row>
    <row r="6701" spans="1:2">
      <c r="A6701" t="s">
        <v>1709</v>
      </c>
      <c r="B6701" s="246" t="str">
        <f>IF('17. Overseas assets by country'!C62="","",'17. Overseas assets by country'!C62)</f>
        <v/>
      </c>
    </row>
    <row r="6702" spans="1:2">
      <c r="A6702" t="s">
        <v>1710</v>
      </c>
      <c r="B6702" s="246" t="str">
        <f>IF('17. Overseas assets by country'!D62="","",'17. Overseas assets by country'!D62)</f>
        <v/>
      </c>
    </row>
    <row r="6703" spans="1:2">
      <c r="A6703" t="s">
        <v>1711</v>
      </c>
      <c r="B6703" s="246" t="str">
        <f>IF('17. Overseas assets by country'!E62="","",'17. Overseas assets by country'!E62)</f>
        <v/>
      </c>
    </row>
    <row r="6704" spans="1:2">
      <c r="A6704" t="s">
        <v>1712</v>
      </c>
      <c r="B6704" s="246" t="str">
        <f>IF('17. Overseas assets by country'!F62="","",'17. Overseas assets by country'!F62)</f>
        <v/>
      </c>
    </row>
    <row r="6705" spans="1:2">
      <c r="A6705" t="s">
        <v>1713</v>
      </c>
      <c r="B6705" s="246" t="str">
        <f>IF('17. Overseas assets by country'!G62="","",'17. Overseas assets by country'!G62)</f>
        <v/>
      </c>
    </row>
    <row r="6706" spans="1:2">
      <c r="A6706" t="s">
        <v>1714</v>
      </c>
      <c r="B6706" s="246" t="str">
        <f>IF('17. Overseas assets by country'!A63="Please select country","",'17. Overseas assets by country'!A63)</f>
        <v/>
      </c>
    </row>
    <row r="6707" spans="1:2">
      <c r="A6707" t="s">
        <v>1715</v>
      </c>
      <c r="B6707" s="246" t="str">
        <f>IF('17. Overseas assets by country'!B63="","",'17. Overseas assets by country'!B63)</f>
        <v/>
      </c>
    </row>
    <row r="6708" spans="1:2">
      <c r="A6708" t="s">
        <v>1716</v>
      </c>
      <c r="B6708" s="246" t="str">
        <f>IF('17. Overseas assets by country'!C63="","",'17. Overseas assets by country'!C63)</f>
        <v/>
      </c>
    </row>
    <row r="6709" spans="1:2">
      <c r="A6709" t="s">
        <v>1717</v>
      </c>
      <c r="B6709" s="246" t="str">
        <f>IF('17. Overseas assets by country'!D63="","",'17. Overseas assets by country'!D63)</f>
        <v/>
      </c>
    </row>
    <row r="6710" spans="1:2">
      <c r="A6710" t="s">
        <v>1718</v>
      </c>
      <c r="B6710" s="246" t="str">
        <f>IF('17. Overseas assets by country'!E63="","",'17. Overseas assets by country'!E63)</f>
        <v/>
      </c>
    </row>
    <row r="6711" spans="1:2">
      <c r="A6711" t="s">
        <v>1719</v>
      </c>
      <c r="B6711" s="246" t="str">
        <f>IF('17. Overseas assets by country'!F63="","",'17. Overseas assets by country'!F63)</f>
        <v/>
      </c>
    </row>
    <row r="6712" spans="1:2">
      <c r="A6712" t="s">
        <v>1720</v>
      </c>
      <c r="B6712" s="246" t="str">
        <f>IF('17. Overseas assets by country'!G63="","",'17. Overseas assets by country'!G63)</f>
        <v/>
      </c>
    </row>
    <row r="6713" spans="1:2">
      <c r="A6713" t="s">
        <v>1721</v>
      </c>
      <c r="B6713" s="246" t="str">
        <f>IF('17. Overseas assets by country'!A64="Please select country","",'17. Overseas assets by country'!A64)</f>
        <v/>
      </c>
    </row>
    <row r="6714" spans="1:2">
      <c r="A6714" t="s">
        <v>1722</v>
      </c>
      <c r="B6714" s="246" t="str">
        <f>IF('17. Overseas assets by country'!B64="","",'17. Overseas assets by country'!B64)</f>
        <v/>
      </c>
    </row>
    <row r="6715" spans="1:2">
      <c r="A6715" t="s">
        <v>1723</v>
      </c>
      <c r="B6715" s="246" t="str">
        <f>IF('17. Overseas assets by country'!C64="","",'17. Overseas assets by country'!C64)</f>
        <v/>
      </c>
    </row>
    <row r="6716" spans="1:2">
      <c r="A6716" t="s">
        <v>1724</v>
      </c>
      <c r="B6716" s="246" t="str">
        <f>IF('17. Overseas assets by country'!D64="","",'17. Overseas assets by country'!D64)</f>
        <v/>
      </c>
    </row>
    <row r="6717" spans="1:2">
      <c r="A6717" t="s">
        <v>1725</v>
      </c>
      <c r="B6717" s="246" t="str">
        <f>IF('17. Overseas assets by country'!E64="","",'17. Overseas assets by country'!E64)</f>
        <v/>
      </c>
    </row>
    <row r="6718" spans="1:2">
      <c r="A6718" t="s">
        <v>1726</v>
      </c>
      <c r="B6718" s="246" t="str">
        <f>IF('17. Overseas assets by country'!F64="","",'17. Overseas assets by country'!F64)</f>
        <v/>
      </c>
    </row>
    <row r="6719" spans="1:2">
      <c r="A6719" t="s">
        <v>1727</v>
      </c>
      <c r="B6719" s="246" t="str">
        <f>IF('17. Overseas assets by country'!G64="","",'17. Overseas assets by country'!G64)</f>
        <v/>
      </c>
    </row>
    <row r="6720" spans="1:2">
      <c r="A6720" t="s">
        <v>1728</v>
      </c>
      <c r="B6720" s="246" t="str">
        <f>IF('17. Overseas assets by country'!A65="Please select country","",'17. Overseas assets by country'!A65)</f>
        <v/>
      </c>
    </row>
    <row r="6721" spans="1:2">
      <c r="A6721" t="s">
        <v>1729</v>
      </c>
      <c r="B6721" s="246" t="str">
        <f>IF('17. Overseas assets by country'!B65="","",'17. Overseas assets by country'!B65)</f>
        <v/>
      </c>
    </row>
    <row r="6722" spans="1:2">
      <c r="A6722" t="s">
        <v>1730</v>
      </c>
      <c r="B6722" s="246" t="str">
        <f>IF('17. Overseas assets by country'!C65="","",'17. Overseas assets by country'!C65)</f>
        <v/>
      </c>
    </row>
    <row r="6723" spans="1:2">
      <c r="A6723" t="s">
        <v>1731</v>
      </c>
      <c r="B6723" s="246" t="str">
        <f>IF('17. Overseas assets by country'!D65="","",'17. Overseas assets by country'!D65)</f>
        <v/>
      </c>
    </row>
    <row r="6724" spans="1:2">
      <c r="A6724" t="s">
        <v>1732</v>
      </c>
      <c r="B6724" s="246" t="str">
        <f>IF('17. Overseas assets by country'!E65="","",'17. Overseas assets by country'!E65)</f>
        <v/>
      </c>
    </row>
    <row r="6725" spans="1:2">
      <c r="A6725" t="s">
        <v>1733</v>
      </c>
      <c r="B6725" s="246" t="str">
        <f>IF('17. Overseas assets by country'!F65="","",'17. Overseas assets by country'!F65)</f>
        <v/>
      </c>
    </row>
    <row r="6726" spans="1:2">
      <c r="A6726" t="s">
        <v>1734</v>
      </c>
      <c r="B6726" s="246" t="str">
        <f>IF('17. Overseas assets by country'!G65="","",'17. Overseas assets by country'!G65)</f>
        <v/>
      </c>
    </row>
    <row r="6727" spans="1:2">
      <c r="A6727" t="s">
        <v>1735</v>
      </c>
      <c r="B6727" s="246" t="str">
        <f>IF('17. Overseas assets by country'!A66="Please select country","",'17. Overseas assets by country'!A66)</f>
        <v/>
      </c>
    </row>
    <row r="6728" spans="1:2">
      <c r="A6728" t="s">
        <v>1736</v>
      </c>
      <c r="B6728" s="246" t="str">
        <f>IF('17. Overseas assets by country'!B66="","",'17. Overseas assets by country'!B66)</f>
        <v/>
      </c>
    </row>
    <row r="6729" spans="1:2">
      <c r="A6729" t="s">
        <v>1737</v>
      </c>
      <c r="B6729" s="246" t="str">
        <f>IF('17. Overseas assets by country'!C66="","",'17. Overseas assets by country'!C66)</f>
        <v/>
      </c>
    </row>
    <row r="6730" spans="1:2">
      <c r="A6730" t="s">
        <v>1738</v>
      </c>
      <c r="B6730" s="246" t="str">
        <f>IF('17. Overseas assets by country'!D66="","",'17. Overseas assets by country'!D66)</f>
        <v/>
      </c>
    </row>
    <row r="6731" spans="1:2">
      <c r="A6731" t="s">
        <v>1739</v>
      </c>
      <c r="B6731" s="246" t="str">
        <f>IF('17. Overseas assets by country'!E66="","",'17. Overseas assets by country'!E66)</f>
        <v/>
      </c>
    </row>
    <row r="6732" spans="1:2">
      <c r="A6732" t="s">
        <v>1740</v>
      </c>
      <c r="B6732" s="246" t="str">
        <f>IF('17. Overseas assets by country'!F66="","",'17. Overseas assets by country'!F66)</f>
        <v/>
      </c>
    </row>
    <row r="6733" spans="1:2">
      <c r="A6733" t="s">
        <v>1741</v>
      </c>
      <c r="B6733" s="246" t="str">
        <f>IF('17. Overseas assets by country'!G66="","",'17. Overseas assets by country'!G66)</f>
        <v/>
      </c>
    </row>
    <row r="6734" spans="1:2">
      <c r="A6734" t="s">
        <v>1742</v>
      </c>
      <c r="B6734" s="246" t="str">
        <f>IF('17. Overseas assets by country'!A67="Please select country","",'17. Overseas assets by country'!A67)</f>
        <v/>
      </c>
    </row>
    <row r="6735" spans="1:2">
      <c r="A6735" t="s">
        <v>1743</v>
      </c>
      <c r="B6735" s="246" t="str">
        <f>IF('17. Overseas assets by country'!B67="","",'17. Overseas assets by country'!B67)</f>
        <v/>
      </c>
    </row>
    <row r="6736" spans="1:2">
      <c r="A6736" t="s">
        <v>1744</v>
      </c>
      <c r="B6736" s="246" t="str">
        <f>IF('17. Overseas assets by country'!C67="","",'17. Overseas assets by country'!C67)</f>
        <v/>
      </c>
    </row>
    <row r="6737" spans="1:2">
      <c r="A6737" t="s">
        <v>1745</v>
      </c>
      <c r="B6737" s="246" t="str">
        <f>IF('17. Overseas assets by country'!D67="","",'17. Overseas assets by country'!D67)</f>
        <v/>
      </c>
    </row>
    <row r="6738" spans="1:2">
      <c r="A6738" t="s">
        <v>1746</v>
      </c>
      <c r="B6738" s="246" t="str">
        <f>IF('17. Overseas assets by country'!E67="","",'17. Overseas assets by country'!E67)</f>
        <v/>
      </c>
    </row>
    <row r="6739" spans="1:2">
      <c r="A6739" t="s">
        <v>1747</v>
      </c>
      <c r="B6739" s="246" t="str">
        <f>IF('17. Overseas assets by country'!F67="","",'17. Overseas assets by country'!F67)</f>
        <v/>
      </c>
    </row>
    <row r="6740" spans="1:2">
      <c r="A6740" t="s">
        <v>1748</v>
      </c>
      <c r="B6740" s="246" t="str">
        <f>IF('17. Overseas assets by country'!G67="","",'17. Overseas assets by country'!G67)</f>
        <v/>
      </c>
    </row>
    <row r="6741" spans="1:2">
      <c r="A6741" t="s">
        <v>1749</v>
      </c>
      <c r="B6741" s="246" t="str">
        <f>IF('17. Overseas assets by country'!A68="Please select country","",'17. Overseas assets by country'!A68)</f>
        <v/>
      </c>
    </row>
    <row r="6742" spans="1:2">
      <c r="A6742" t="s">
        <v>1750</v>
      </c>
      <c r="B6742" s="246" t="str">
        <f>IF('17. Overseas assets by country'!B68="","",'17. Overseas assets by country'!B68)</f>
        <v/>
      </c>
    </row>
    <row r="6743" spans="1:2">
      <c r="A6743" t="s">
        <v>1751</v>
      </c>
      <c r="B6743" s="246" t="str">
        <f>IF('17. Overseas assets by country'!C68="","",'17. Overseas assets by country'!C68)</f>
        <v/>
      </c>
    </row>
    <row r="6744" spans="1:2">
      <c r="A6744" t="s">
        <v>1752</v>
      </c>
      <c r="B6744" s="246" t="str">
        <f>IF('17. Overseas assets by country'!D68="","",'17. Overseas assets by country'!D68)</f>
        <v/>
      </c>
    </row>
    <row r="6745" spans="1:2">
      <c r="A6745" t="s">
        <v>1753</v>
      </c>
      <c r="B6745" s="246" t="str">
        <f>IF('17. Overseas assets by country'!E68="","",'17. Overseas assets by country'!E68)</f>
        <v/>
      </c>
    </row>
    <row r="6746" spans="1:2">
      <c r="A6746" t="s">
        <v>1754</v>
      </c>
      <c r="B6746" s="246" t="str">
        <f>IF('17. Overseas assets by country'!F68="","",'17. Overseas assets by country'!F68)</f>
        <v/>
      </c>
    </row>
    <row r="6747" spans="1:2">
      <c r="A6747" t="s">
        <v>1755</v>
      </c>
      <c r="B6747" s="246" t="str">
        <f>IF('17. Overseas assets by country'!G68="","",'17. Overseas assets by country'!G68)</f>
        <v/>
      </c>
    </row>
    <row r="6748" spans="1:2">
      <c r="A6748" t="s">
        <v>1756</v>
      </c>
      <c r="B6748" s="246" t="str">
        <f>IF('17. Overseas assets by country'!A69="Please select country","",'17. Overseas assets by country'!A69)</f>
        <v/>
      </c>
    </row>
    <row r="6749" spans="1:2">
      <c r="A6749" t="s">
        <v>1757</v>
      </c>
      <c r="B6749" s="246" t="str">
        <f>IF('17. Overseas assets by country'!B69="","",'17. Overseas assets by country'!B69)</f>
        <v/>
      </c>
    </row>
    <row r="6750" spans="1:2">
      <c r="A6750" t="s">
        <v>1758</v>
      </c>
      <c r="B6750" s="246" t="str">
        <f>IF('17. Overseas assets by country'!C69="","",'17. Overseas assets by country'!C69)</f>
        <v/>
      </c>
    </row>
    <row r="6751" spans="1:2">
      <c r="A6751" t="s">
        <v>1759</v>
      </c>
      <c r="B6751" s="246" t="str">
        <f>IF('17. Overseas assets by country'!D69="","",'17. Overseas assets by country'!D69)</f>
        <v/>
      </c>
    </row>
    <row r="6752" spans="1:2">
      <c r="A6752" t="s">
        <v>1760</v>
      </c>
      <c r="B6752" s="246" t="str">
        <f>IF('17. Overseas assets by country'!E69="","",'17. Overseas assets by country'!E69)</f>
        <v/>
      </c>
    </row>
    <row r="6753" spans="1:2">
      <c r="A6753" t="s">
        <v>1761</v>
      </c>
      <c r="B6753" s="246" t="str">
        <f>IF('17. Overseas assets by country'!F69="","",'17. Overseas assets by country'!F69)</f>
        <v/>
      </c>
    </row>
    <row r="6754" spans="1:2">
      <c r="A6754" t="s">
        <v>1762</v>
      </c>
      <c r="B6754" s="246" t="str">
        <f>IF('17. Overseas assets by country'!G69="","",'17. Overseas assets by country'!G69)</f>
        <v/>
      </c>
    </row>
    <row r="6755" spans="1:2">
      <c r="A6755" t="s">
        <v>1763</v>
      </c>
      <c r="B6755" s="246" t="str">
        <f>IF('17. Overseas assets by country'!A70="Please select country","",'17. Overseas assets by country'!A70)</f>
        <v/>
      </c>
    </row>
    <row r="6756" spans="1:2">
      <c r="A6756" t="s">
        <v>1764</v>
      </c>
      <c r="B6756" s="246" t="str">
        <f>IF('17. Overseas assets by country'!B70="","",'17. Overseas assets by country'!B70)</f>
        <v/>
      </c>
    </row>
    <row r="6757" spans="1:2">
      <c r="A6757" t="s">
        <v>1765</v>
      </c>
      <c r="B6757" s="246" t="str">
        <f>IF('17. Overseas assets by country'!C70="","",'17. Overseas assets by country'!C70)</f>
        <v/>
      </c>
    </row>
    <row r="6758" spans="1:2">
      <c r="A6758" t="s">
        <v>1766</v>
      </c>
      <c r="B6758" s="246" t="str">
        <f>IF('17. Overseas assets by country'!D70="","",'17. Overseas assets by country'!D70)</f>
        <v/>
      </c>
    </row>
    <row r="6759" spans="1:2">
      <c r="A6759" t="s">
        <v>1767</v>
      </c>
      <c r="B6759" s="246" t="str">
        <f>IF('17. Overseas assets by country'!E70="","",'17. Overseas assets by country'!E70)</f>
        <v/>
      </c>
    </row>
    <row r="6760" spans="1:2">
      <c r="A6760" t="s">
        <v>1768</v>
      </c>
      <c r="B6760" s="246" t="str">
        <f>IF('17. Overseas assets by country'!F70="","",'17. Overseas assets by country'!F70)</f>
        <v/>
      </c>
    </row>
    <row r="6761" spans="1:2">
      <c r="A6761" t="s">
        <v>1769</v>
      </c>
      <c r="B6761" s="246" t="str">
        <f>IF('17. Overseas assets by country'!G70="","",'17. Overseas assets by country'!G70)</f>
        <v/>
      </c>
    </row>
    <row r="6762" spans="1:2">
      <c r="A6762" t="s">
        <v>1770</v>
      </c>
      <c r="B6762" s="246" t="str">
        <f>IF('17. Overseas assets by country'!A71="Please select country","",'17. Overseas assets by country'!A71)</f>
        <v/>
      </c>
    </row>
    <row r="6763" spans="1:2">
      <c r="A6763" t="s">
        <v>1771</v>
      </c>
      <c r="B6763" s="246" t="str">
        <f>IF('17. Overseas assets by country'!B71="","",'17. Overseas assets by country'!B71)</f>
        <v/>
      </c>
    </row>
    <row r="6764" spans="1:2">
      <c r="A6764" t="s">
        <v>1772</v>
      </c>
      <c r="B6764" s="246" t="str">
        <f>IF('17. Overseas assets by country'!C71="","",'17. Overseas assets by country'!C71)</f>
        <v/>
      </c>
    </row>
    <row r="6765" spans="1:2">
      <c r="A6765" t="s">
        <v>1773</v>
      </c>
      <c r="B6765" s="246" t="str">
        <f>IF('17. Overseas assets by country'!D71="","",'17. Overseas assets by country'!D71)</f>
        <v/>
      </c>
    </row>
    <row r="6766" spans="1:2">
      <c r="A6766" t="s">
        <v>1774</v>
      </c>
      <c r="B6766" s="246" t="str">
        <f>IF('17. Overseas assets by country'!E71="","",'17. Overseas assets by country'!E71)</f>
        <v/>
      </c>
    </row>
    <row r="6767" spans="1:2">
      <c r="A6767" t="s">
        <v>1775</v>
      </c>
      <c r="B6767" s="246" t="str">
        <f>IF('17. Overseas assets by country'!F71="","",'17. Overseas assets by country'!F71)</f>
        <v/>
      </c>
    </row>
    <row r="6768" spans="1:2">
      <c r="A6768" t="s">
        <v>1776</v>
      </c>
      <c r="B6768" s="246" t="str">
        <f>IF('17. Overseas assets by country'!G71="","",'17. Overseas assets by country'!G71)</f>
        <v/>
      </c>
    </row>
    <row r="6769" spans="1:2">
      <c r="A6769" t="s">
        <v>1777</v>
      </c>
      <c r="B6769" s="246" t="str">
        <f>IF('17. Overseas assets by country'!A72="Please select country","",'17. Overseas assets by country'!A72)</f>
        <v/>
      </c>
    </row>
    <row r="6770" spans="1:2">
      <c r="A6770" t="s">
        <v>1778</v>
      </c>
      <c r="B6770" s="246" t="str">
        <f>IF('17. Overseas assets by country'!B72="","",'17. Overseas assets by country'!B72)</f>
        <v/>
      </c>
    </row>
    <row r="6771" spans="1:2">
      <c r="A6771" t="s">
        <v>1779</v>
      </c>
      <c r="B6771" s="246" t="str">
        <f>IF('17. Overseas assets by country'!C72="","",'17. Overseas assets by country'!C72)</f>
        <v/>
      </c>
    </row>
    <row r="6772" spans="1:2">
      <c r="A6772" t="s">
        <v>1780</v>
      </c>
      <c r="B6772" s="246" t="str">
        <f>IF('17. Overseas assets by country'!D72="","",'17. Overseas assets by country'!D72)</f>
        <v/>
      </c>
    </row>
    <row r="6773" spans="1:2">
      <c r="A6773" t="s">
        <v>1781</v>
      </c>
      <c r="B6773" s="246" t="str">
        <f>IF('17. Overseas assets by country'!E72="","",'17. Overseas assets by country'!E72)</f>
        <v/>
      </c>
    </row>
    <row r="6774" spans="1:2">
      <c r="A6774" t="s">
        <v>1782</v>
      </c>
      <c r="B6774" s="246" t="str">
        <f>IF('17. Overseas assets by country'!F72="","",'17. Overseas assets by country'!F72)</f>
        <v/>
      </c>
    </row>
    <row r="6775" spans="1:2">
      <c r="A6775" t="s">
        <v>1783</v>
      </c>
      <c r="B6775" s="246" t="str">
        <f>IF('17. Overseas assets by country'!G72="","",'17. Overseas assets by country'!G72)</f>
        <v/>
      </c>
    </row>
    <row r="6776" spans="1:2">
      <c r="A6776" t="s">
        <v>1784</v>
      </c>
      <c r="B6776" s="246" t="str">
        <f>IF('17. Overseas assets by country'!A73="Please select country","",'17. Overseas assets by country'!A73)</f>
        <v/>
      </c>
    </row>
    <row r="6777" spans="1:2">
      <c r="A6777" t="s">
        <v>1785</v>
      </c>
      <c r="B6777" s="246" t="str">
        <f>IF('17. Overseas assets by country'!B73="","",'17. Overseas assets by country'!B73)</f>
        <v/>
      </c>
    </row>
    <row r="6778" spans="1:2">
      <c r="A6778" t="s">
        <v>1786</v>
      </c>
      <c r="B6778" s="246" t="str">
        <f>IF('17. Overseas assets by country'!C73="","",'17. Overseas assets by country'!C73)</f>
        <v/>
      </c>
    </row>
    <row r="6779" spans="1:2">
      <c r="A6779" t="s">
        <v>1787</v>
      </c>
      <c r="B6779" s="246" t="str">
        <f>IF('17. Overseas assets by country'!D73="","",'17. Overseas assets by country'!D73)</f>
        <v/>
      </c>
    </row>
    <row r="6780" spans="1:2">
      <c r="A6780" t="s">
        <v>1788</v>
      </c>
      <c r="B6780" s="246" t="str">
        <f>IF('17. Overseas assets by country'!E73="","",'17. Overseas assets by country'!E73)</f>
        <v/>
      </c>
    </row>
    <row r="6781" spans="1:2">
      <c r="A6781" t="s">
        <v>1789</v>
      </c>
      <c r="B6781" s="246" t="str">
        <f>IF('17. Overseas assets by country'!F73="","",'17. Overseas assets by country'!F73)</f>
        <v/>
      </c>
    </row>
    <row r="6782" spans="1:2">
      <c r="A6782" t="s">
        <v>1790</v>
      </c>
      <c r="B6782" s="246" t="str">
        <f>IF('17. Overseas assets by country'!G73="","",'17. Overseas assets by country'!G73)</f>
        <v/>
      </c>
    </row>
    <row r="6783" spans="1:2">
      <c r="A6783" t="s">
        <v>1791</v>
      </c>
      <c r="B6783" s="246" t="str">
        <f>IF('17. Overseas assets by country'!A74="Please select country","",'17. Overseas assets by country'!A74)</f>
        <v/>
      </c>
    </row>
    <row r="6784" spans="1:2">
      <c r="A6784" t="s">
        <v>1792</v>
      </c>
      <c r="B6784" s="246" t="str">
        <f>IF('17. Overseas assets by country'!B74="","",'17. Overseas assets by country'!B74)</f>
        <v/>
      </c>
    </row>
    <row r="6785" spans="1:2">
      <c r="A6785" t="s">
        <v>1793</v>
      </c>
      <c r="B6785" s="246" t="str">
        <f>IF('17. Overseas assets by country'!C74="","",'17. Overseas assets by country'!C74)</f>
        <v/>
      </c>
    </row>
    <row r="6786" spans="1:2">
      <c r="A6786" t="s">
        <v>1794</v>
      </c>
      <c r="B6786" s="246" t="str">
        <f>IF('17. Overseas assets by country'!D74="","",'17. Overseas assets by country'!D74)</f>
        <v/>
      </c>
    </row>
    <row r="6787" spans="1:2">
      <c r="A6787" t="s">
        <v>1795</v>
      </c>
      <c r="B6787" s="246" t="str">
        <f>IF('17. Overseas assets by country'!E74="","",'17. Overseas assets by country'!E74)</f>
        <v/>
      </c>
    </row>
    <row r="6788" spans="1:2">
      <c r="A6788" t="s">
        <v>1796</v>
      </c>
      <c r="B6788" s="246" t="str">
        <f>IF('17. Overseas assets by country'!F74="","",'17. Overseas assets by country'!F74)</f>
        <v/>
      </c>
    </row>
    <row r="6789" spans="1:2">
      <c r="A6789" t="s">
        <v>1797</v>
      </c>
      <c r="B6789" s="246" t="str">
        <f>IF('17. Overseas assets by country'!G74="","",'17. Overseas assets by country'!G74)</f>
        <v/>
      </c>
    </row>
    <row r="6790" spans="1:2">
      <c r="A6790" t="s">
        <v>1798</v>
      </c>
      <c r="B6790" s="246" t="str">
        <f>IF('17. Overseas assets by country'!A75="Please select country","",'17. Overseas assets by country'!A75)</f>
        <v/>
      </c>
    </row>
    <row r="6791" spans="1:2">
      <c r="A6791" t="s">
        <v>1799</v>
      </c>
      <c r="B6791" s="246" t="str">
        <f>IF('17. Overseas assets by country'!B75="","",'17. Overseas assets by country'!B75)</f>
        <v/>
      </c>
    </row>
    <row r="6792" spans="1:2">
      <c r="A6792" t="s">
        <v>1800</v>
      </c>
      <c r="B6792" s="246" t="str">
        <f>IF('17. Overseas assets by country'!C75="","",'17. Overseas assets by country'!C75)</f>
        <v/>
      </c>
    </row>
    <row r="6793" spans="1:2">
      <c r="A6793" t="s">
        <v>1801</v>
      </c>
      <c r="B6793" s="246" t="str">
        <f>IF('17. Overseas assets by country'!D75="","",'17. Overseas assets by country'!D75)</f>
        <v/>
      </c>
    </row>
    <row r="6794" spans="1:2">
      <c r="A6794" t="s">
        <v>1802</v>
      </c>
      <c r="B6794" s="246" t="str">
        <f>IF('17. Overseas assets by country'!E75="","",'17. Overseas assets by country'!E75)</f>
        <v/>
      </c>
    </row>
    <row r="6795" spans="1:2">
      <c r="A6795" t="s">
        <v>1803</v>
      </c>
      <c r="B6795" s="246" t="str">
        <f>IF('17. Overseas assets by country'!F75="","",'17. Overseas assets by country'!F75)</f>
        <v/>
      </c>
    </row>
    <row r="6796" spans="1:2">
      <c r="A6796" t="s">
        <v>1804</v>
      </c>
      <c r="B6796" s="246" t="str">
        <f>IF('17. Overseas assets by country'!G75="","",'17. Overseas assets by country'!G75)</f>
        <v/>
      </c>
    </row>
    <row r="6797" spans="1:2">
      <c r="A6797" t="s">
        <v>1805</v>
      </c>
      <c r="B6797" s="246" t="str">
        <f>IF('17. Overseas assets by country'!A76="Please select country","",'17. Overseas assets by country'!A76)</f>
        <v/>
      </c>
    </row>
    <row r="6798" spans="1:2">
      <c r="A6798" t="s">
        <v>1806</v>
      </c>
      <c r="B6798" s="246" t="str">
        <f>IF('17. Overseas assets by country'!B76="","",'17. Overseas assets by country'!B76)</f>
        <v/>
      </c>
    </row>
    <row r="6799" spans="1:2">
      <c r="A6799" t="s">
        <v>1807</v>
      </c>
      <c r="B6799" s="246" t="str">
        <f>IF('17. Overseas assets by country'!C76="","",'17. Overseas assets by country'!C76)</f>
        <v/>
      </c>
    </row>
    <row r="6800" spans="1:2">
      <c r="A6800" t="s">
        <v>1808</v>
      </c>
      <c r="B6800" s="246" t="str">
        <f>IF('17. Overseas assets by country'!D76="","",'17. Overseas assets by country'!D76)</f>
        <v/>
      </c>
    </row>
    <row r="6801" spans="1:2">
      <c r="A6801" t="s">
        <v>1809</v>
      </c>
      <c r="B6801" s="246" t="str">
        <f>IF('17. Overseas assets by country'!E76="","",'17. Overseas assets by country'!E76)</f>
        <v/>
      </c>
    </row>
    <row r="6802" spans="1:2">
      <c r="A6802" t="s">
        <v>1810</v>
      </c>
      <c r="B6802" s="246" t="str">
        <f>IF('17. Overseas assets by country'!F76="","",'17. Overseas assets by country'!F76)</f>
        <v/>
      </c>
    </row>
    <row r="6803" spans="1:2">
      <c r="A6803" t="s">
        <v>1811</v>
      </c>
      <c r="B6803" s="246" t="str">
        <f>IF('17. Overseas assets by country'!G76="","",'17. Overseas assets by country'!G76)</f>
        <v/>
      </c>
    </row>
    <row r="6804" spans="1:2">
      <c r="A6804" t="s">
        <v>1812</v>
      </c>
      <c r="B6804" s="246" t="str">
        <f>IF('17. Overseas assets by country'!A77="Please select country","",'17. Overseas assets by country'!A77)</f>
        <v/>
      </c>
    </row>
    <row r="6805" spans="1:2">
      <c r="A6805" t="s">
        <v>1813</v>
      </c>
      <c r="B6805" s="246" t="str">
        <f>IF('17. Overseas assets by country'!B77="","",'17. Overseas assets by country'!B77)</f>
        <v/>
      </c>
    </row>
    <row r="6806" spans="1:2">
      <c r="A6806" t="s">
        <v>1814</v>
      </c>
      <c r="B6806" s="246" t="str">
        <f>IF('17. Overseas assets by country'!C77="","",'17. Overseas assets by country'!C77)</f>
        <v/>
      </c>
    </row>
    <row r="6807" spans="1:2">
      <c r="A6807" t="s">
        <v>1815</v>
      </c>
      <c r="B6807" s="246" t="str">
        <f>IF('17. Overseas assets by country'!D77="","",'17. Overseas assets by country'!D77)</f>
        <v/>
      </c>
    </row>
    <row r="6808" spans="1:2">
      <c r="A6808" t="s">
        <v>1816</v>
      </c>
      <c r="B6808" s="246" t="str">
        <f>IF('17. Overseas assets by country'!E77="","",'17. Overseas assets by country'!E77)</f>
        <v/>
      </c>
    </row>
    <row r="6809" spans="1:2">
      <c r="A6809" t="s">
        <v>1817</v>
      </c>
      <c r="B6809" s="246" t="str">
        <f>IF('17. Overseas assets by country'!F77="","",'17. Overseas assets by country'!F77)</f>
        <v/>
      </c>
    </row>
    <row r="6810" spans="1:2">
      <c r="A6810" t="s">
        <v>1818</v>
      </c>
      <c r="B6810" s="246" t="str">
        <f>IF('17. Overseas assets by country'!G77="","",'17. Overseas assets by country'!G77)</f>
        <v/>
      </c>
    </row>
    <row r="6811" spans="1:2">
      <c r="A6811" t="s">
        <v>1819</v>
      </c>
      <c r="B6811" s="246" t="str">
        <f>IF('17. Overseas assets by country'!A78="Please select country","",'17. Overseas assets by country'!A78)</f>
        <v/>
      </c>
    </row>
    <row r="6812" spans="1:2">
      <c r="A6812" t="s">
        <v>1820</v>
      </c>
      <c r="B6812" s="246" t="str">
        <f>IF('17. Overseas assets by country'!B78="","",'17. Overseas assets by country'!B78)</f>
        <v/>
      </c>
    </row>
    <row r="6813" spans="1:2">
      <c r="A6813" t="s">
        <v>1821</v>
      </c>
      <c r="B6813" s="246" t="str">
        <f>IF('17. Overseas assets by country'!C78="","",'17. Overseas assets by country'!C78)</f>
        <v/>
      </c>
    </row>
    <row r="6814" spans="1:2">
      <c r="A6814" t="s">
        <v>1822</v>
      </c>
      <c r="B6814" s="246" t="str">
        <f>IF('17. Overseas assets by country'!D78="","",'17. Overseas assets by country'!D78)</f>
        <v/>
      </c>
    </row>
    <row r="6815" spans="1:2">
      <c r="A6815" t="s">
        <v>1823</v>
      </c>
      <c r="B6815" s="246" t="str">
        <f>IF('17. Overseas assets by country'!E78="","",'17. Overseas assets by country'!E78)</f>
        <v/>
      </c>
    </row>
    <row r="6816" spans="1:2">
      <c r="A6816" t="s">
        <v>1824</v>
      </c>
      <c r="B6816" s="246" t="str">
        <f>IF('17. Overseas assets by country'!F78="","",'17. Overseas assets by country'!F78)</f>
        <v/>
      </c>
    </row>
    <row r="6817" spans="1:2">
      <c r="A6817" t="s">
        <v>1825</v>
      </c>
      <c r="B6817" s="246" t="str">
        <f>IF('17. Overseas assets by country'!G78="","",'17. Overseas assets by country'!G78)</f>
        <v/>
      </c>
    </row>
    <row r="6818" spans="1:2">
      <c r="A6818" t="s">
        <v>1826</v>
      </c>
      <c r="B6818" s="246" t="str">
        <f>IF('17. Overseas assets by country'!A79="Please select country","",'17. Overseas assets by country'!A79)</f>
        <v/>
      </c>
    </row>
    <row r="6819" spans="1:2">
      <c r="A6819" t="s">
        <v>1827</v>
      </c>
      <c r="B6819" s="246" t="str">
        <f>IF('17. Overseas assets by country'!B79="","",'17. Overseas assets by country'!B79)</f>
        <v/>
      </c>
    </row>
    <row r="6820" spans="1:2">
      <c r="A6820" t="s">
        <v>1828</v>
      </c>
      <c r="B6820" s="246" t="str">
        <f>IF('17. Overseas assets by country'!C79="","",'17. Overseas assets by country'!C79)</f>
        <v/>
      </c>
    </row>
    <row r="6821" spans="1:2">
      <c r="A6821" t="s">
        <v>1829</v>
      </c>
      <c r="B6821" s="246" t="str">
        <f>IF('17. Overseas assets by country'!D79="","",'17. Overseas assets by country'!D79)</f>
        <v/>
      </c>
    </row>
    <row r="6822" spans="1:2">
      <c r="A6822" t="s">
        <v>1830</v>
      </c>
      <c r="B6822" s="246" t="str">
        <f>IF('17. Overseas assets by country'!E79="","",'17. Overseas assets by country'!E79)</f>
        <v/>
      </c>
    </row>
    <row r="6823" spans="1:2">
      <c r="A6823" t="s">
        <v>1831</v>
      </c>
      <c r="B6823" s="246" t="str">
        <f>IF('17. Overseas assets by country'!F79="","",'17. Overseas assets by country'!F79)</f>
        <v/>
      </c>
    </row>
    <row r="6824" spans="1:2">
      <c r="A6824" t="s">
        <v>1832</v>
      </c>
      <c r="B6824" s="246" t="str">
        <f>IF('17. Overseas assets by country'!G79="","",'17. Overseas assets by country'!G79)</f>
        <v/>
      </c>
    </row>
    <row r="6825" spans="1:2">
      <c r="A6825" t="s">
        <v>1833</v>
      </c>
      <c r="B6825" s="246" t="str">
        <f>IF('17. Overseas assets by country'!A80="Please select country","",'17. Overseas assets by country'!A80)</f>
        <v/>
      </c>
    </row>
    <row r="6826" spans="1:2">
      <c r="A6826" t="s">
        <v>1834</v>
      </c>
      <c r="B6826" s="246" t="str">
        <f>IF('17. Overseas assets by country'!B80="","",'17. Overseas assets by country'!B80)</f>
        <v/>
      </c>
    </row>
    <row r="6827" spans="1:2">
      <c r="A6827" t="s">
        <v>1835</v>
      </c>
      <c r="B6827" s="246" t="str">
        <f>IF('17. Overseas assets by country'!C80="","",'17. Overseas assets by country'!C80)</f>
        <v/>
      </c>
    </row>
    <row r="6828" spans="1:2">
      <c r="A6828" t="s">
        <v>1836</v>
      </c>
      <c r="B6828" s="246" t="str">
        <f>IF('17. Overseas assets by country'!D80="","",'17. Overseas assets by country'!D80)</f>
        <v/>
      </c>
    </row>
    <row r="6829" spans="1:2">
      <c r="A6829" t="s">
        <v>1837</v>
      </c>
      <c r="B6829" s="246" t="str">
        <f>IF('17. Overseas assets by country'!E80="","",'17. Overseas assets by country'!E80)</f>
        <v/>
      </c>
    </row>
    <row r="6830" spans="1:2">
      <c r="A6830" t="s">
        <v>1838</v>
      </c>
      <c r="B6830" s="246" t="str">
        <f>IF('17. Overseas assets by country'!F80="","",'17. Overseas assets by country'!F80)</f>
        <v/>
      </c>
    </row>
    <row r="6831" spans="1:2">
      <c r="A6831" t="s">
        <v>1839</v>
      </c>
      <c r="B6831" s="246" t="str">
        <f>IF('17. Overseas assets by country'!G80="","",'17. Overseas assets by country'!G80)</f>
        <v/>
      </c>
    </row>
    <row r="6832" spans="1:2">
      <c r="A6832" t="s">
        <v>1840</v>
      </c>
      <c r="B6832" s="246" t="str">
        <f>IF('17. Overseas assets by country'!A81="Please select country","",'17. Overseas assets by country'!A81)</f>
        <v/>
      </c>
    </row>
    <row r="6833" spans="1:2">
      <c r="A6833" t="s">
        <v>1841</v>
      </c>
      <c r="B6833" s="246" t="str">
        <f>IF('17. Overseas assets by country'!B81="","",'17. Overseas assets by country'!B81)</f>
        <v/>
      </c>
    </row>
    <row r="6834" spans="1:2">
      <c r="A6834" t="s">
        <v>1842</v>
      </c>
      <c r="B6834" s="246" t="str">
        <f>IF('17. Overseas assets by country'!C81="","",'17. Overseas assets by country'!C81)</f>
        <v/>
      </c>
    </row>
    <row r="6835" spans="1:2">
      <c r="A6835" t="s">
        <v>1843</v>
      </c>
      <c r="B6835" s="246" t="str">
        <f>IF('17. Overseas assets by country'!D81="","",'17. Overseas assets by country'!D81)</f>
        <v/>
      </c>
    </row>
    <row r="6836" spans="1:2">
      <c r="A6836" t="s">
        <v>1844</v>
      </c>
      <c r="B6836" s="246" t="str">
        <f>IF('17. Overseas assets by country'!E81="","",'17. Overseas assets by country'!E81)</f>
        <v/>
      </c>
    </row>
    <row r="6837" spans="1:2">
      <c r="A6837" t="s">
        <v>1845</v>
      </c>
      <c r="B6837" s="246" t="str">
        <f>IF('17. Overseas assets by country'!F81="","",'17. Overseas assets by country'!F81)</f>
        <v/>
      </c>
    </row>
    <row r="6838" spans="1:2">
      <c r="A6838" t="s">
        <v>1846</v>
      </c>
      <c r="B6838" s="246" t="str">
        <f>IF('17. Overseas assets by country'!G81="","",'17. Overseas assets by country'!G81)</f>
        <v/>
      </c>
    </row>
    <row r="6839" spans="1:2">
      <c r="A6839" t="s">
        <v>1847</v>
      </c>
      <c r="B6839" s="246" t="str">
        <f>IF('17. Overseas assets by country'!A82="Please select country","",'17. Overseas assets by country'!A82)</f>
        <v/>
      </c>
    </row>
    <row r="6840" spans="1:2">
      <c r="A6840" t="s">
        <v>1848</v>
      </c>
      <c r="B6840" s="246" t="str">
        <f>IF('17. Overseas assets by country'!B82="","",'17. Overseas assets by country'!B82)</f>
        <v/>
      </c>
    </row>
    <row r="6841" spans="1:2">
      <c r="A6841" t="s">
        <v>1849</v>
      </c>
      <c r="B6841" s="246" t="str">
        <f>IF('17. Overseas assets by country'!C82="","",'17. Overseas assets by country'!C82)</f>
        <v/>
      </c>
    </row>
    <row r="6842" spans="1:2">
      <c r="A6842" t="s">
        <v>1850</v>
      </c>
      <c r="B6842" s="246" t="str">
        <f>IF('17. Overseas assets by country'!D82="","",'17. Overseas assets by country'!D82)</f>
        <v/>
      </c>
    </row>
    <row r="6843" spans="1:2">
      <c r="A6843" t="s">
        <v>1851</v>
      </c>
      <c r="B6843" s="246" t="str">
        <f>IF('17. Overseas assets by country'!E82="","",'17. Overseas assets by country'!E82)</f>
        <v/>
      </c>
    </row>
    <row r="6844" spans="1:2">
      <c r="A6844" t="s">
        <v>1852</v>
      </c>
      <c r="B6844" s="246" t="str">
        <f>IF('17. Overseas assets by country'!F82="","",'17. Overseas assets by country'!F82)</f>
        <v/>
      </c>
    </row>
    <row r="6845" spans="1:2">
      <c r="A6845" t="s">
        <v>1853</v>
      </c>
      <c r="B6845" s="246" t="str">
        <f>IF('17. Overseas assets by country'!G82="","",'17. Overseas assets by country'!G82)</f>
        <v/>
      </c>
    </row>
    <row r="6846" spans="1:2">
      <c r="A6846" t="s">
        <v>1854</v>
      </c>
      <c r="B6846" s="246" t="str">
        <f>IF('17. Overseas assets by country'!A83="Please select country","",'17. Overseas assets by country'!A83)</f>
        <v/>
      </c>
    </row>
    <row r="6847" spans="1:2">
      <c r="A6847" t="s">
        <v>1855</v>
      </c>
      <c r="B6847" s="246" t="str">
        <f>IF('17. Overseas assets by country'!B83="","",'17. Overseas assets by country'!B83)</f>
        <v/>
      </c>
    </row>
    <row r="6848" spans="1:2">
      <c r="A6848" t="s">
        <v>1856</v>
      </c>
      <c r="B6848" s="246" t="str">
        <f>IF('17. Overseas assets by country'!C83="","",'17. Overseas assets by country'!C83)</f>
        <v/>
      </c>
    </row>
    <row r="6849" spans="1:2">
      <c r="A6849" t="s">
        <v>1857</v>
      </c>
      <c r="B6849" s="246" t="str">
        <f>IF('17. Overseas assets by country'!D83="","",'17. Overseas assets by country'!D83)</f>
        <v/>
      </c>
    </row>
    <row r="6850" spans="1:2">
      <c r="A6850" t="s">
        <v>1858</v>
      </c>
      <c r="B6850" s="246" t="str">
        <f>IF('17. Overseas assets by country'!E83="","",'17. Overseas assets by country'!E83)</f>
        <v/>
      </c>
    </row>
    <row r="6851" spans="1:2">
      <c r="A6851" t="s">
        <v>1859</v>
      </c>
      <c r="B6851" s="246" t="str">
        <f>IF('17. Overseas assets by country'!F83="","",'17. Overseas assets by country'!F83)</f>
        <v/>
      </c>
    </row>
    <row r="6852" spans="1:2">
      <c r="A6852" t="s">
        <v>1860</v>
      </c>
      <c r="B6852" s="246" t="str">
        <f>IF('17. Overseas assets by country'!G83="","",'17. Overseas assets by country'!G83)</f>
        <v/>
      </c>
    </row>
    <row r="6853" spans="1:2">
      <c r="A6853" t="s">
        <v>1861</v>
      </c>
      <c r="B6853" s="246" t="str">
        <f>IF('17. Overseas assets by country'!A84="Please select country","",'17. Overseas assets by country'!A84)</f>
        <v/>
      </c>
    </row>
    <row r="6854" spans="1:2">
      <c r="A6854" t="s">
        <v>1862</v>
      </c>
      <c r="B6854" s="246" t="str">
        <f>IF('17. Overseas assets by country'!B84="","",'17. Overseas assets by country'!B84)</f>
        <v/>
      </c>
    </row>
    <row r="6855" spans="1:2">
      <c r="A6855" t="s">
        <v>1863</v>
      </c>
      <c r="B6855" s="246" t="str">
        <f>IF('17. Overseas assets by country'!C84="","",'17. Overseas assets by country'!C84)</f>
        <v/>
      </c>
    </row>
    <row r="6856" spans="1:2">
      <c r="A6856" t="s">
        <v>1864</v>
      </c>
      <c r="B6856" s="246" t="str">
        <f>IF('17. Overseas assets by country'!D84="","",'17. Overseas assets by country'!D84)</f>
        <v/>
      </c>
    </row>
    <row r="6857" spans="1:2">
      <c r="A6857" t="s">
        <v>1865</v>
      </c>
      <c r="B6857" s="246" t="str">
        <f>IF('17. Overseas assets by country'!E84="","",'17. Overseas assets by country'!E84)</f>
        <v/>
      </c>
    </row>
    <row r="6858" spans="1:2">
      <c r="A6858" t="s">
        <v>1866</v>
      </c>
      <c r="B6858" s="246" t="str">
        <f>IF('17. Overseas assets by country'!F84="","",'17. Overseas assets by country'!F84)</f>
        <v/>
      </c>
    </row>
    <row r="6859" spans="1:2">
      <c r="A6859" t="s">
        <v>1867</v>
      </c>
      <c r="B6859" s="246" t="str">
        <f>IF('17. Overseas assets by country'!G84="","",'17. Overseas assets by country'!G84)</f>
        <v/>
      </c>
    </row>
    <row r="6860" spans="1:2">
      <c r="A6860" t="s">
        <v>1868</v>
      </c>
      <c r="B6860" s="246" t="str">
        <f>IF('17. Overseas assets by country'!A85="Please select country","",'17. Overseas assets by country'!A85)</f>
        <v/>
      </c>
    </row>
    <row r="6861" spans="1:2">
      <c r="A6861" t="s">
        <v>1869</v>
      </c>
      <c r="B6861" s="246" t="str">
        <f>IF('17. Overseas assets by country'!B85="","",'17. Overseas assets by country'!B85)</f>
        <v/>
      </c>
    </row>
    <row r="6862" spans="1:2">
      <c r="A6862" t="s">
        <v>1870</v>
      </c>
      <c r="B6862" s="246" t="str">
        <f>IF('17. Overseas assets by country'!C85="","",'17. Overseas assets by country'!C85)</f>
        <v/>
      </c>
    </row>
    <row r="6863" spans="1:2">
      <c r="A6863" t="s">
        <v>1871</v>
      </c>
      <c r="B6863" s="246" t="str">
        <f>IF('17. Overseas assets by country'!D85="","",'17. Overseas assets by country'!D85)</f>
        <v/>
      </c>
    </row>
    <row r="6864" spans="1:2">
      <c r="A6864" t="s">
        <v>1872</v>
      </c>
      <c r="B6864" s="246" t="str">
        <f>IF('17. Overseas assets by country'!E85="","",'17. Overseas assets by country'!E85)</f>
        <v/>
      </c>
    </row>
    <row r="6865" spans="1:2">
      <c r="A6865" t="s">
        <v>1873</v>
      </c>
      <c r="B6865" s="246" t="str">
        <f>IF('17. Overseas assets by country'!F85="","",'17. Overseas assets by country'!F85)</f>
        <v/>
      </c>
    </row>
    <row r="6866" spans="1:2">
      <c r="A6866" t="s">
        <v>1874</v>
      </c>
      <c r="B6866" s="246" t="str">
        <f>IF('17. Overseas assets by country'!G85="","",'17. Overseas assets by country'!G85)</f>
        <v/>
      </c>
    </row>
    <row r="6867" spans="1:2">
      <c r="A6867" t="s">
        <v>1875</v>
      </c>
      <c r="B6867" s="246" t="str">
        <f>IF('17. Overseas assets by country'!A86="Please select country","",'17. Overseas assets by country'!A86)</f>
        <v/>
      </c>
    </row>
    <row r="6868" spans="1:2">
      <c r="A6868" t="s">
        <v>1876</v>
      </c>
      <c r="B6868" s="246" t="str">
        <f>IF('17. Overseas assets by country'!B86="","",'17. Overseas assets by country'!B86)</f>
        <v/>
      </c>
    </row>
    <row r="6869" spans="1:2">
      <c r="A6869" t="s">
        <v>1877</v>
      </c>
      <c r="B6869" s="246" t="str">
        <f>IF('17. Overseas assets by country'!C86="","",'17. Overseas assets by country'!C86)</f>
        <v/>
      </c>
    </row>
    <row r="6870" spans="1:2">
      <c r="A6870" t="s">
        <v>1878</v>
      </c>
      <c r="B6870" s="246" t="str">
        <f>IF('17. Overseas assets by country'!D86="","",'17. Overseas assets by country'!D86)</f>
        <v/>
      </c>
    </row>
    <row r="6871" spans="1:2">
      <c r="A6871" t="s">
        <v>1879</v>
      </c>
      <c r="B6871" s="246" t="str">
        <f>IF('17. Overseas assets by country'!E86="","",'17. Overseas assets by country'!E86)</f>
        <v/>
      </c>
    </row>
    <row r="6872" spans="1:2">
      <c r="A6872" t="s">
        <v>1880</v>
      </c>
      <c r="B6872" s="246" t="str">
        <f>IF('17. Overseas assets by country'!F86="","",'17. Overseas assets by country'!F86)</f>
        <v/>
      </c>
    </row>
    <row r="6873" spans="1:2">
      <c r="A6873" t="s">
        <v>1881</v>
      </c>
      <c r="B6873" s="246" t="str">
        <f>IF('17. Overseas assets by country'!G86="","",'17. Overseas assets by country'!G86)</f>
        <v/>
      </c>
    </row>
    <row r="6874" spans="1:2">
      <c r="A6874" t="s">
        <v>1882</v>
      </c>
      <c r="B6874" s="246" t="str">
        <f>IF('17. Overseas assets by country'!A87="Please select country","",'17. Overseas assets by country'!A87)</f>
        <v/>
      </c>
    </row>
    <row r="6875" spans="1:2">
      <c r="A6875" t="s">
        <v>1883</v>
      </c>
      <c r="B6875" s="246" t="str">
        <f>IF('17. Overseas assets by country'!B87="","",'17. Overseas assets by country'!B87)</f>
        <v/>
      </c>
    </row>
    <row r="6876" spans="1:2">
      <c r="A6876" t="s">
        <v>1884</v>
      </c>
      <c r="B6876" s="246" t="str">
        <f>IF('17. Overseas assets by country'!C87="","",'17. Overseas assets by country'!C87)</f>
        <v/>
      </c>
    </row>
    <row r="6877" spans="1:2">
      <c r="A6877" t="s">
        <v>1885</v>
      </c>
      <c r="B6877" s="246" t="str">
        <f>IF('17. Overseas assets by country'!D87="","",'17. Overseas assets by country'!D87)</f>
        <v/>
      </c>
    </row>
    <row r="6878" spans="1:2">
      <c r="A6878" t="s">
        <v>1886</v>
      </c>
      <c r="B6878" s="246" t="str">
        <f>IF('17. Overseas assets by country'!E87="","",'17. Overseas assets by country'!E87)</f>
        <v/>
      </c>
    </row>
    <row r="6879" spans="1:2">
      <c r="A6879" t="s">
        <v>1887</v>
      </c>
      <c r="B6879" s="246" t="str">
        <f>IF('17. Overseas assets by country'!F87="","",'17. Overseas assets by country'!F87)</f>
        <v/>
      </c>
    </row>
    <row r="6880" spans="1:2">
      <c r="A6880" t="s">
        <v>1888</v>
      </c>
      <c r="B6880" s="246" t="str">
        <f>IF('17. Overseas assets by country'!G87="","",'17. Overseas assets by country'!G87)</f>
        <v/>
      </c>
    </row>
    <row r="6881" spans="1:2">
      <c r="A6881" t="s">
        <v>1889</v>
      </c>
      <c r="B6881" s="246" t="str">
        <f>IF('17. Overseas assets by country'!A88="Please select country","",'17. Overseas assets by country'!A88)</f>
        <v/>
      </c>
    </row>
    <row r="6882" spans="1:2">
      <c r="A6882" t="s">
        <v>1890</v>
      </c>
      <c r="B6882" s="246" t="str">
        <f>IF('17. Overseas assets by country'!B88="","",'17. Overseas assets by country'!B88)</f>
        <v/>
      </c>
    </row>
    <row r="6883" spans="1:2">
      <c r="A6883" t="s">
        <v>1891</v>
      </c>
      <c r="B6883" s="246" t="str">
        <f>IF('17. Overseas assets by country'!C88="","",'17. Overseas assets by country'!C88)</f>
        <v/>
      </c>
    </row>
    <row r="6884" spans="1:2">
      <c r="A6884" t="s">
        <v>1892</v>
      </c>
      <c r="B6884" s="246" t="str">
        <f>IF('17. Overseas assets by country'!D88="","",'17. Overseas assets by country'!D88)</f>
        <v/>
      </c>
    </row>
    <row r="6885" spans="1:2">
      <c r="A6885" t="s">
        <v>1893</v>
      </c>
      <c r="B6885" s="246" t="str">
        <f>IF('17. Overseas assets by country'!E88="","",'17. Overseas assets by country'!E88)</f>
        <v/>
      </c>
    </row>
    <row r="6886" spans="1:2">
      <c r="A6886" t="s">
        <v>1894</v>
      </c>
      <c r="B6886" s="246" t="str">
        <f>IF('17. Overseas assets by country'!F88="","",'17. Overseas assets by country'!F88)</f>
        <v/>
      </c>
    </row>
    <row r="6887" spans="1:2">
      <c r="A6887" t="s">
        <v>1895</v>
      </c>
      <c r="B6887" s="246" t="str">
        <f>IF('17. Overseas assets by country'!G88="","",'17. Overseas assets by country'!G88)</f>
        <v/>
      </c>
    </row>
    <row r="6888" spans="1:2">
      <c r="A6888" t="s">
        <v>1896</v>
      </c>
      <c r="B6888" s="246" t="str">
        <f>IF('17. Overseas assets by country'!A89="Please select country","",'17. Overseas assets by country'!A89)</f>
        <v/>
      </c>
    </row>
    <row r="6889" spans="1:2">
      <c r="A6889" t="s">
        <v>1897</v>
      </c>
      <c r="B6889" s="246" t="str">
        <f>IF('17. Overseas assets by country'!B89="","",'17. Overseas assets by country'!B89)</f>
        <v/>
      </c>
    </row>
    <row r="6890" spans="1:2">
      <c r="A6890" t="s">
        <v>1898</v>
      </c>
      <c r="B6890" s="246" t="str">
        <f>IF('17. Overseas assets by country'!C89="","",'17. Overseas assets by country'!C89)</f>
        <v/>
      </c>
    </row>
    <row r="6891" spans="1:2">
      <c r="A6891" t="s">
        <v>1899</v>
      </c>
      <c r="B6891" s="246" t="str">
        <f>IF('17. Overseas assets by country'!D89="","",'17. Overseas assets by country'!D89)</f>
        <v/>
      </c>
    </row>
    <row r="6892" spans="1:2">
      <c r="A6892" t="s">
        <v>1900</v>
      </c>
      <c r="B6892" s="246" t="str">
        <f>IF('17. Overseas assets by country'!E89="","",'17. Overseas assets by country'!E89)</f>
        <v/>
      </c>
    </row>
    <row r="6893" spans="1:2">
      <c r="A6893" t="s">
        <v>1901</v>
      </c>
      <c r="B6893" s="246" t="str">
        <f>IF('17. Overseas assets by country'!F89="","",'17. Overseas assets by country'!F89)</f>
        <v/>
      </c>
    </row>
    <row r="6894" spans="1:2">
      <c r="A6894" t="s">
        <v>1902</v>
      </c>
      <c r="B6894" s="246" t="str">
        <f>IF('17. Overseas assets by country'!G89="","",'17. Overseas assets by country'!G89)</f>
        <v/>
      </c>
    </row>
    <row r="6895" spans="1:2">
      <c r="A6895" t="s">
        <v>1903</v>
      </c>
      <c r="B6895" s="246" t="str">
        <f>IF('17. Overseas assets by country'!A90="Please select country","",'17. Overseas assets by country'!A90)</f>
        <v/>
      </c>
    </row>
    <row r="6896" spans="1:2">
      <c r="A6896" t="s">
        <v>1904</v>
      </c>
      <c r="B6896" s="246" t="str">
        <f>IF('17. Overseas assets by country'!B90="","",'17. Overseas assets by country'!B90)</f>
        <v/>
      </c>
    </row>
    <row r="6897" spans="1:2">
      <c r="A6897" t="s">
        <v>1905</v>
      </c>
      <c r="B6897" s="246" t="str">
        <f>IF('17. Overseas assets by country'!C90="","",'17. Overseas assets by country'!C90)</f>
        <v/>
      </c>
    </row>
    <row r="6898" spans="1:2">
      <c r="A6898" t="s">
        <v>1906</v>
      </c>
      <c r="B6898" s="246" t="str">
        <f>IF('17. Overseas assets by country'!D90="","",'17. Overseas assets by country'!D90)</f>
        <v/>
      </c>
    </row>
    <row r="6899" spans="1:2">
      <c r="A6899" t="s">
        <v>1907</v>
      </c>
      <c r="B6899" s="246" t="str">
        <f>IF('17. Overseas assets by country'!E90="","",'17. Overseas assets by country'!E90)</f>
        <v/>
      </c>
    </row>
    <row r="6900" spans="1:2">
      <c r="A6900" t="s">
        <v>1908</v>
      </c>
      <c r="B6900" s="246" t="str">
        <f>IF('17. Overseas assets by country'!F90="","",'17. Overseas assets by country'!F90)</f>
        <v/>
      </c>
    </row>
    <row r="6901" spans="1:2">
      <c r="A6901" t="s">
        <v>1909</v>
      </c>
      <c r="B6901" s="246" t="str">
        <f>IF('17. Overseas assets by country'!G90="","",'17. Overseas assets by country'!G90)</f>
        <v/>
      </c>
    </row>
    <row r="6902" spans="1:2">
      <c r="A6902" t="s">
        <v>1910</v>
      </c>
      <c r="B6902" s="246" t="str">
        <f>IF('17. Overseas assets by country'!A91="Please select country","",'17. Overseas assets by country'!A91)</f>
        <v/>
      </c>
    </row>
    <row r="6903" spans="1:2">
      <c r="A6903" t="s">
        <v>1911</v>
      </c>
      <c r="B6903" s="246" t="str">
        <f>IF('17. Overseas assets by country'!B91="","",'17. Overseas assets by country'!B91)</f>
        <v/>
      </c>
    </row>
    <row r="6904" spans="1:2">
      <c r="A6904" t="s">
        <v>1912</v>
      </c>
      <c r="B6904" s="246" t="str">
        <f>IF('17. Overseas assets by country'!C91="","",'17. Overseas assets by country'!C91)</f>
        <v/>
      </c>
    </row>
    <row r="6905" spans="1:2">
      <c r="A6905" t="s">
        <v>1913</v>
      </c>
      <c r="B6905" s="246" t="str">
        <f>IF('17. Overseas assets by country'!D91="","",'17. Overseas assets by country'!D91)</f>
        <v/>
      </c>
    </row>
    <row r="6906" spans="1:2">
      <c r="A6906" t="s">
        <v>1914</v>
      </c>
      <c r="B6906" s="246" t="str">
        <f>IF('17. Overseas assets by country'!E91="","",'17. Overseas assets by country'!E91)</f>
        <v/>
      </c>
    </row>
    <row r="6907" spans="1:2">
      <c r="A6907" t="s">
        <v>1915</v>
      </c>
      <c r="B6907" s="246" t="str">
        <f>IF('17. Overseas assets by country'!F91="","",'17. Overseas assets by country'!F91)</f>
        <v/>
      </c>
    </row>
    <row r="6908" spans="1:2">
      <c r="A6908" t="s">
        <v>1916</v>
      </c>
      <c r="B6908" s="246" t="str">
        <f>IF('17. Overseas assets by country'!G91="","",'17. Overseas assets by country'!G91)</f>
        <v/>
      </c>
    </row>
    <row r="6909" spans="1:2">
      <c r="A6909" t="s">
        <v>1917</v>
      </c>
      <c r="B6909" s="246" t="str">
        <f>IF('17. Overseas assets by country'!A92="Please select country","",'17. Overseas assets by country'!A92)</f>
        <v/>
      </c>
    </row>
    <row r="6910" spans="1:2">
      <c r="A6910" t="s">
        <v>1918</v>
      </c>
      <c r="B6910" s="246" t="str">
        <f>IF('17. Overseas assets by country'!B92="","",'17. Overseas assets by country'!B92)</f>
        <v/>
      </c>
    </row>
    <row r="6911" spans="1:2">
      <c r="A6911" t="s">
        <v>1919</v>
      </c>
      <c r="B6911" s="246" t="str">
        <f>IF('17. Overseas assets by country'!C92="","",'17. Overseas assets by country'!C92)</f>
        <v/>
      </c>
    </row>
    <row r="6912" spans="1:2">
      <c r="A6912" t="s">
        <v>1920</v>
      </c>
      <c r="B6912" s="246" t="str">
        <f>IF('17. Overseas assets by country'!D92="","",'17. Overseas assets by country'!D92)</f>
        <v/>
      </c>
    </row>
    <row r="6913" spans="1:2">
      <c r="A6913" t="s">
        <v>1921</v>
      </c>
      <c r="B6913" s="246" t="str">
        <f>IF('17. Overseas assets by country'!E92="","",'17. Overseas assets by country'!E92)</f>
        <v/>
      </c>
    </row>
    <row r="6914" spans="1:2">
      <c r="A6914" t="s">
        <v>1922</v>
      </c>
      <c r="B6914" s="246" t="str">
        <f>IF('17. Overseas assets by country'!F92="","",'17. Overseas assets by country'!F92)</f>
        <v/>
      </c>
    </row>
    <row r="6915" spans="1:2">
      <c r="A6915" t="s">
        <v>1923</v>
      </c>
      <c r="B6915" s="246" t="str">
        <f>IF('17. Overseas assets by country'!G92="","",'17. Overseas assets by country'!G92)</f>
        <v/>
      </c>
    </row>
    <row r="6916" spans="1:2">
      <c r="A6916" t="s">
        <v>1924</v>
      </c>
      <c r="B6916" s="246" t="str">
        <f>IF('17. Overseas assets by country'!A93="Please select country","",'17. Overseas assets by country'!A93)</f>
        <v/>
      </c>
    </row>
    <row r="6917" spans="1:2">
      <c r="A6917" t="s">
        <v>1925</v>
      </c>
      <c r="B6917" s="246" t="str">
        <f>IF('17. Overseas assets by country'!B93="","",'17. Overseas assets by country'!B93)</f>
        <v/>
      </c>
    </row>
    <row r="6918" spans="1:2">
      <c r="A6918" t="s">
        <v>1926</v>
      </c>
      <c r="B6918" s="246" t="str">
        <f>IF('17. Overseas assets by country'!C93="","",'17. Overseas assets by country'!C93)</f>
        <v/>
      </c>
    </row>
    <row r="6919" spans="1:2">
      <c r="A6919" t="s">
        <v>1927</v>
      </c>
      <c r="B6919" s="246" t="str">
        <f>IF('17. Overseas assets by country'!D93="","",'17. Overseas assets by country'!D93)</f>
        <v/>
      </c>
    </row>
    <row r="6920" spans="1:2">
      <c r="A6920" t="s">
        <v>1928</v>
      </c>
      <c r="B6920" s="246" t="str">
        <f>IF('17. Overseas assets by country'!E93="","",'17. Overseas assets by country'!E93)</f>
        <v/>
      </c>
    </row>
    <row r="6921" spans="1:2">
      <c r="A6921" t="s">
        <v>1929</v>
      </c>
      <c r="B6921" s="246" t="str">
        <f>IF('17. Overseas assets by country'!F93="","",'17. Overseas assets by country'!F93)</f>
        <v/>
      </c>
    </row>
    <row r="6922" spans="1:2">
      <c r="A6922" t="s">
        <v>1930</v>
      </c>
      <c r="B6922" s="246" t="str">
        <f>IF('17. Overseas assets by country'!G93="","",'17. Overseas assets by country'!G93)</f>
        <v/>
      </c>
    </row>
    <row r="6923" spans="1:2">
      <c r="A6923" t="s">
        <v>1931</v>
      </c>
      <c r="B6923" s="246" t="str">
        <f>IF('17. Overseas assets by country'!A94="Please select country","",'17. Overseas assets by country'!A94)</f>
        <v/>
      </c>
    </row>
    <row r="6924" spans="1:2">
      <c r="A6924" t="s">
        <v>1932</v>
      </c>
      <c r="B6924" s="246" t="str">
        <f>IF('17. Overseas assets by country'!B94="","",'17. Overseas assets by country'!B94)</f>
        <v/>
      </c>
    </row>
    <row r="6925" spans="1:2">
      <c r="A6925" t="s">
        <v>1933</v>
      </c>
      <c r="B6925" s="246" t="str">
        <f>IF('17. Overseas assets by country'!C94="","",'17. Overseas assets by country'!C94)</f>
        <v/>
      </c>
    </row>
    <row r="6926" spans="1:2">
      <c r="A6926" t="s">
        <v>1934</v>
      </c>
      <c r="B6926" s="246" t="str">
        <f>IF('17. Overseas assets by country'!D94="","",'17. Overseas assets by country'!D94)</f>
        <v/>
      </c>
    </row>
    <row r="6927" spans="1:2">
      <c r="A6927" t="s">
        <v>1935</v>
      </c>
      <c r="B6927" s="246" t="str">
        <f>IF('17. Overseas assets by country'!E94="","",'17. Overseas assets by country'!E94)</f>
        <v/>
      </c>
    </row>
    <row r="6928" spans="1:2">
      <c r="A6928" t="s">
        <v>1936</v>
      </c>
      <c r="B6928" s="246" t="str">
        <f>IF('17. Overseas assets by country'!F94="","",'17. Overseas assets by country'!F94)</f>
        <v/>
      </c>
    </row>
    <row r="6929" spans="1:2">
      <c r="A6929" t="s">
        <v>1937</v>
      </c>
      <c r="B6929" s="246" t="str">
        <f>IF('17. Overseas assets by country'!G94="","",'17. Overseas assets by country'!G94)</f>
        <v/>
      </c>
    </row>
    <row r="6930" spans="1:2">
      <c r="A6930" t="s">
        <v>1938</v>
      </c>
      <c r="B6930" s="246" t="str">
        <f>IF('17. Overseas assets by country'!A95="Please select country","",'17. Overseas assets by country'!A95)</f>
        <v/>
      </c>
    </row>
    <row r="6931" spans="1:2">
      <c r="A6931" t="s">
        <v>1939</v>
      </c>
      <c r="B6931" s="246" t="str">
        <f>IF('17. Overseas assets by country'!B95="","",'17. Overseas assets by country'!B95)</f>
        <v/>
      </c>
    </row>
    <row r="6932" spans="1:2">
      <c r="A6932" t="s">
        <v>1940</v>
      </c>
      <c r="B6932" s="246" t="str">
        <f>IF('17. Overseas assets by country'!C95="","",'17. Overseas assets by country'!C95)</f>
        <v/>
      </c>
    </row>
    <row r="6933" spans="1:2">
      <c r="A6933" t="s">
        <v>1941</v>
      </c>
      <c r="B6933" s="246" t="str">
        <f>IF('17. Overseas assets by country'!D95="","",'17. Overseas assets by country'!D95)</f>
        <v/>
      </c>
    </row>
    <row r="6934" spans="1:2">
      <c r="A6934" t="s">
        <v>1942</v>
      </c>
      <c r="B6934" s="246" t="str">
        <f>IF('17. Overseas assets by country'!E95="","",'17. Overseas assets by country'!E95)</f>
        <v/>
      </c>
    </row>
    <row r="6935" spans="1:2">
      <c r="A6935" t="s">
        <v>1943</v>
      </c>
      <c r="B6935" s="246" t="str">
        <f>IF('17. Overseas assets by country'!F95="","",'17. Overseas assets by country'!F95)</f>
        <v/>
      </c>
    </row>
    <row r="6936" spans="1:2">
      <c r="A6936" t="s">
        <v>1944</v>
      </c>
      <c r="B6936" s="246" t="str">
        <f>IF('17. Overseas assets by country'!G95="","",'17. Overseas assets by country'!G95)</f>
        <v/>
      </c>
    </row>
    <row r="6937" spans="1:2">
      <c r="A6937" t="s">
        <v>1945</v>
      </c>
      <c r="B6937" s="246" t="str">
        <f>IF('17. Overseas assets by country'!A96="Please select country","",'17. Overseas assets by country'!A96)</f>
        <v/>
      </c>
    </row>
    <row r="6938" spans="1:2">
      <c r="A6938" t="s">
        <v>1946</v>
      </c>
      <c r="B6938" s="246" t="str">
        <f>IF('17. Overseas assets by country'!B96="","",'17. Overseas assets by country'!B96)</f>
        <v/>
      </c>
    </row>
    <row r="6939" spans="1:2">
      <c r="A6939" t="s">
        <v>1947</v>
      </c>
      <c r="B6939" s="246" t="str">
        <f>IF('17. Overseas assets by country'!C96="","",'17. Overseas assets by country'!C96)</f>
        <v/>
      </c>
    </row>
    <row r="6940" spans="1:2">
      <c r="A6940" t="s">
        <v>1948</v>
      </c>
      <c r="B6940" s="246" t="str">
        <f>IF('17. Overseas assets by country'!D96="","",'17. Overseas assets by country'!D96)</f>
        <v/>
      </c>
    </row>
    <row r="6941" spans="1:2">
      <c r="A6941" t="s">
        <v>1949</v>
      </c>
      <c r="B6941" s="246" t="str">
        <f>IF('17. Overseas assets by country'!E96="","",'17. Overseas assets by country'!E96)</f>
        <v/>
      </c>
    </row>
    <row r="6942" spans="1:2">
      <c r="A6942" t="s">
        <v>1950</v>
      </c>
      <c r="B6942" s="246" t="str">
        <f>IF('17. Overseas assets by country'!F96="","",'17. Overseas assets by country'!F96)</f>
        <v/>
      </c>
    </row>
    <row r="6943" spans="1:2">
      <c r="A6943" t="s">
        <v>1951</v>
      </c>
      <c r="B6943" s="246" t="str">
        <f>IF('17. Overseas assets by country'!G96="","",'17. Overseas assets by country'!G96)</f>
        <v/>
      </c>
    </row>
    <row r="6944" spans="1:2">
      <c r="A6944" t="s">
        <v>1952</v>
      </c>
      <c r="B6944" s="246" t="str">
        <f>IF('17. Overseas assets by country'!A97="Please select country","",'17. Overseas assets by country'!A97)</f>
        <v/>
      </c>
    </row>
    <row r="6945" spans="1:2">
      <c r="A6945" t="s">
        <v>1953</v>
      </c>
      <c r="B6945" s="246" t="str">
        <f>IF('17. Overseas assets by country'!B97="","",'17. Overseas assets by country'!B97)</f>
        <v/>
      </c>
    </row>
    <row r="6946" spans="1:2">
      <c r="A6946" t="s">
        <v>1954</v>
      </c>
      <c r="B6946" s="246" t="str">
        <f>IF('17. Overseas assets by country'!C97="","",'17. Overseas assets by country'!C97)</f>
        <v/>
      </c>
    </row>
    <row r="6947" spans="1:2">
      <c r="A6947" t="s">
        <v>1955</v>
      </c>
      <c r="B6947" s="246" t="str">
        <f>IF('17. Overseas assets by country'!D97="","",'17. Overseas assets by country'!D97)</f>
        <v/>
      </c>
    </row>
    <row r="6948" spans="1:2">
      <c r="A6948" t="s">
        <v>1956</v>
      </c>
      <c r="B6948" s="246" t="str">
        <f>IF('17. Overseas assets by country'!E97="","",'17. Overseas assets by country'!E97)</f>
        <v/>
      </c>
    </row>
    <row r="6949" spans="1:2">
      <c r="A6949" t="s">
        <v>1957</v>
      </c>
      <c r="B6949" s="246" t="str">
        <f>IF('17. Overseas assets by country'!F97="","",'17. Overseas assets by country'!F97)</f>
        <v/>
      </c>
    </row>
    <row r="6950" spans="1:2">
      <c r="A6950" t="s">
        <v>1958</v>
      </c>
      <c r="B6950" s="246" t="str">
        <f>IF('17. Overseas assets by country'!G97="","",'17. Overseas assets by country'!G97)</f>
        <v/>
      </c>
    </row>
    <row r="6951" spans="1:2">
      <c r="A6951" t="s">
        <v>1959</v>
      </c>
      <c r="B6951" s="246" t="str">
        <f>IF('17. Overseas assets by country'!A98="Please select country","",'17. Overseas assets by country'!A98)</f>
        <v/>
      </c>
    </row>
    <row r="6952" spans="1:2">
      <c r="A6952" t="s">
        <v>1960</v>
      </c>
      <c r="B6952" s="246" t="str">
        <f>IF('17. Overseas assets by country'!B98="","",'17. Overseas assets by country'!B98)</f>
        <v/>
      </c>
    </row>
    <row r="6953" spans="1:2">
      <c r="A6953" t="s">
        <v>1961</v>
      </c>
      <c r="B6953" s="246" t="str">
        <f>IF('17. Overseas assets by country'!C98="","",'17. Overseas assets by country'!C98)</f>
        <v/>
      </c>
    </row>
    <row r="6954" spans="1:2">
      <c r="A6954" t="s">
        <v>1962</v>
      </c>
      <c r="B6954" s="246" t="str">
        <f>IF('17. Overseas assets by country'!D98="","",'17. Overseas assets by country'!D98)</f>
        <v/>
      </c>
    </row>
    <row r="6955" spans="1:2">
      <c r="A6955" t="s">
        <v>1963</v>
      </c>
      <c r="B6955" s="246" t="str">
        <f>IF('17. Overseas assets by country'!E98="","",'17. Overseas assets by country'!E98)</f>
        <v/>
      </c>
    </row>
    <row r="6956" spans="1:2">
      <c r="A6956" t="s">
        <v>1964</v>
      </c>
      <c r="B6956" s="246" t="str">
        <f>IF('17. Overseas assets by country'!F98="","",'17. Overseas assets by country'!F98)</f>
        <v/>
      </c>
    </row>
    <row r="6957" spans="1:2">
      <c r="A6957" t="s">
        <v>1965</v>
      </c>
      <c r="B6957" s="246" t="str">
        <f>IF('17. Overseas assets by country'!G98="","",'17. Overseas assets by country'!G98)</f>
        <v/>
      </c>
    </row>
    <row r="6958" spans="1:2">
      <c r="A6958" t="s">
        <v>1966</v>
      </c>
      <c r="B6958" s="246" t="str">
        <f>IF('17. Overseas assets by country'!A99="Please select country","",'17. Overseas assets by country'!A99)</f>
        <v/>
      </c>
    </row>
    <row r="6959" spans="1:2">
      <c r="A6959" t="s">
        <v>1967</v>
      </c>
      <c r="B6959" s="246" t="str">
        <f>IF('17. Overseas assets by country'!B99="","",'17. Overseas assets by country'!B99)</f>
        <v/>
      </c>
    </row>
    <row r="6960" spans="1:2">
      <c r="A6960" t="s">
        <v>1968</v>
      </c>
      <c r="B6960" s="246" t="str">
        <f>IF('17. Overseas assets by country'!C99="","",'17. Overseas assets by country'!C99)</f>
        <v/>
      </c>
    </row>
    <row r="6961" spans="1:2">
      <c r="A6961" t="s">
        <v>1969</v>
      </c>
      <c r="B6961" s="246" t="str">
        <f>IF('17. Overseas assets by country'!D99="","",'17. Overseas assets by country'!D99)</f>
        <v/>
      </c>
    </row>
    <row r="6962" spans="1:2">
      <c r="A6962" t="s">
        <v>1970</v>
      </c>
      <c r="B6962" s="246" t="str">
        <f>IF('17. Overseas assets by country'!E99="","",'17. Overseas assets by country'!E99)</f>
        <v/>
      </c>
    </row>
    <row r="6963" spans="1:2">
      <c r="A6963" t="s">
        <v>1971</v>
      </c>
      <c r="B6963" s="246" t="str">
        <f>IF('17. Overseas assets by country'!F99="","",'17. Overseas assets by country'!F99)</f>
        <v/>
      </c>
    </row>
    <row r="6964" spans="1:2">
      <c r="A6964" t="s">
        <v>1972</v>
      </c>
      <c r="B6964" s="246" t="str">
        <f>IF('17. Overseas assets by country'!G99="","",'17. Overseas assets by country'!G99)</f>
        <v/>
      </c>
    </row>
    <row r="6965" spans="1:2">
      <c r="A6965" t="s">
        <v>1973</v>
      </c>
      <c r="B6965" s="246" t="str">
        <f>IF('17. Overseas assets by country'!A100="Please select country","",'17. Overseas assets by country'!A100)</f>
        <v/>
      </c>
    </row>
    <row r="6966" spans="1:2">
      <c r="A6966" t="s">
        <v>1974</v>
      </c>
      <c r="B6966" s="246" t="str">
        <f>IF('17. Overseas assets by country'!B100="","",'17. Overseas assets by country'!B100)</f>
        <v/>
      </c>
    </row>
    <row r="6967" spans="1:2">
      <c r="A6967" t="s">
        <v>1975</v>
      </c>
      <c r="B6967" s="246" t="str">
        <f>IF('17. Overseas assets by country'!C100="","",'17. Overseas assets by country'!C100)</f>
        <v/>
      </c>
    </row>
    <row r="6968" spans="1:2">
      <c r="A6968" t="s">
        <v>1976</v>
      </c>
      <c r="B6968" s="246" t="str">
        <f>IF('17. Overseas assets by country'!D100="","",'17. Overseas assets by country'!D100)</f>
        <v/>
      </c>
    </row>
    <row r="6969" spans="1:2">
      <c r="A6969" t="s">
        <v>1977</v>
      </c>
      <c r="B6969" s="246" t="str">
        <f>IF('17. Overseas assets by country'!E100="","",'17. Overseas assets by country'!E100)</f>
        <v/>
      </c>
    </row>
    <row r="6970" spans="1:2">
      <c r="A6970" t="s">
        <v>1978</v>
      </c>
      <c r="B6970" s="246" t="str">
        <f>IF('17. Overseas assets by country'!F100="","",'17. Overseas assets by country'!F100)</f>
        <v/>
      </c>
    </row>
    <row r="6971" spans="1:2">
      <c r="A6971" t="s">
        <v>1979</v>
      </c>
      <c r="B6971" s="246" t="str">
        <f>IF('17. Overseas assets by country'!G100="","",'17. Overseas assets by country'!G100)</f>
        <v/>
      </c>
    </row>
    <row r="6972" spans="1:2">
      <c r="A6972" t="s">
        <v>1980</v>
      </c>
      <c r="B6972" s="246" t="str">
        <f>IF('17. Overseas assets by country'!A101="Please select country","",'17. Overseas assets by country'!A101)</f>
        <v/>
      </c>
    </row>
    <row r="6973" spans="1:2">
      <c r="A6973" t="s">
        <v>1981</v>
      </c>
      <c r="B6973" s="246" t="str">
        <f>IF('17. Overseas assets by country'!B101="","",'17. Overseas assets by country'!B101)</f>
        <v/>
      </c>
    </row>
    <row r="6974" spans="1:2">
      <c r="A6974" t="s">
        <v>1982</v>
      </c>
      <c r="B6974" s="246" t="str">
        <f>IF('17. Overseas assets by country'!C101="","",'17. Overseas assets by country'!C101)</f>
        <v/>
      </c>
    </row>
    <row r="6975" spans="1:2">
      <c r="A6975" t="s">
        <v>1983</v>
      </c>
      <c r="B6975" s="246" t="str">
        <f>IF('17. Overseas assets by country'!D101="","",'17. Overseas assets by country'!D101)</f>
        <v/>
      </c>
    </row>
    <row r="6976" spans="1:2">
      <c r="A6976" t="s">
        <v>1984</v>
      </c>
      <c r="B6976" s="246" t="str">
        <f>IF('17. Overseas assets by country'!E101="","",'17. Overseas assets by country'!E101)</f>
        <v/>
      </c>
    </row>
    <row r="6977" spans="1:2">
      <c r="A6977" t="s">
        <v>1985</v>
      </c>
      <c r="B6977" s="246" t="str">
        <f>IF('17. Overseas assets by country'!F101="","",'17. Overseas assets by country'!F101)</f>
        <v/>
      </c>
    </row>
    <row r="6978" spans="1:2">
      <c r="A6978" t="s">
        <v>1986</v>
      </c>
      <c r="B6978" s="246" t="str">
        <f>IF('17. Overseas assets by country'!G101="","",'17. Overseas assets by country'!G101)</f>
        <v/>
      </c>
    </row>
    <row r="6979" spans="1:2">
      <c r="A6979" t="s">
        <v>1987</v>
      </c>
      <c r="B6979" s="246" t="str">
        <f>IF('17. Overseas assets by country'!A102="Please select country","",'17. Overseas assets by country'!A102)</f>
        <v/>
      </c>
    </row>
    <row r="6980" spans="1:2">
      <c r="A6980" t="s">
        <v>1988</v>
      </c>
      <c r="B6980" s="246" t="str">
        <f>IF('17. Overseas assets by country'!B102="","",'17. Overseas assets by country'!B102)</f>
        <v/>
      </c>
    </row>
    <row r="6981" spans="1:2">
      <c r="A6981" t="s">
        <v>1989</v>
      </c>
      <c r="B6981" s="246" t="str">
        <f>IF('17. Overseas assets by country'!C102="","",'17. Overseas assets by country'!C102)</f>
        <v/>
      </c>
    </row>
    <row r="6982" spans="1:2">
      <c r="A6982" t="s">
        <v>1990</v>
      </c>
      <c r="B6982" s="246" t="str">
        <f>IF('17. Overseas assets by country'!D102="","",'17. Overseas assets by country'!D102)</f>
        <v/>
      </c>
    </row>
    <row r="6983" spans="1:2">
      <c r="A6983" t="s">
        <v>1991</v>
      </c>
      <c r="B6983" s="246" t="str">
        <f>IF('17. Overseas assets by country'!E102="","",'17. Overseas assets by country'!E102)</f>
        <v/>
      </c>
    </row>
    <row r="6984" spans="1:2">
      <c r="A6984" t="s">
        <v>1992</v>
      </c>
      <c r="B6984" s="246" t="str">
        <f>IF('17. Overseas assets by country'!F102="","",'17. Overseas assets by country'!F102)</f>
        <v/>
      </c>
    </row>
    <row r="6985" spans="1:2">
      <c r="A6985" t="s">
        <v>1993</v>
      </c>
      <c r="B6985" s="246" t="str">
        <f>IF('17. Overseas assets by country'!G102="","",'17. Overseas assets by country'!G102)</f>
        <v/>
      </c>
    </row>
    <row r="6986" spans="1:2">
      <c r="A6986" t="s">
        <v>1994</v>
      </c>
      <c r="B6986" s="246" t="str">
        <f>IF('17. Overseas assets by country'!A103="Please select country","",'17. Overseas assets by country'!A103)</f>
        <v/>
      </c>
    </row>
    <row r="6987" spans="1:2">
      <c r="A6987" t="s">
        <v>1995</v>
      </c>
      <c r="B6987" s="246" t="str">
        <f>IF('17. Overseas assets by country'!B103="","",'17. Overseas assets by country'!B103)</f>
        <v/>
      </c>
    </row>
    <row r="6988" spans="1:2">
      <c r="A6988" t="s">
        <v>1996</v>
      </c>
      <c r="B6988" s="246" t="str">
        <f>IF('17. Overseas assets by country'!C103="","",'17. Overseas assets by country'!C103)</f>
        <v/>
      </c>
    </row>
    <row r="6989" spans="1:2">
      <c r="A6989" t="s">
        <v>1997</v>
      </c>
      <c r="B6989" s="246" t="str">
        <f>IF('17. Overseas assets by country'!D103="","",'17. Overseas assets by country'!D103)</f>
        <v/>
      </c>
    </row>
    <row r="6990" spans="1:2">
      <c r="A6990" t="s">
        <v>1998</v>
      </c>
      <c r="B6990" s="246" t="str">
        <f>IF('17. Overseas assets by country'!E103="","",'17. Overseas assets by country'!E103)</f>
        <v/>
      </c>
    </row>
    <row r="6991" spans="1:2">
      <c r="A6991" t="s">
        <v>1999</v>
      </c>
      <c r="B6991" s="246" t="str">
        <f>IF('17. Overseas assets by country'!F103="","",'17. Overseas assets by country'!F103)</f>
        <v/>
      </c>
    </row>
    <row r="6992" spans="1:2">
      <c r="A6992" t="s">
        <v>2000</v>
      </c>
      <c r="B6992" s="246" t="str">
        <f>IF('17. Overseas assets by country'!G103="","",'17. Overseas assets by country'!G103)</f>
        <v/>
      </c>
    </row>
    <row r="6993" spans="1:2">
      <c r="A6993" t="s">
        <v>2001</v>
      </c>
      <c r="B6993" s="246" t="str">
        <f>IF('17. Overseas assets by country'!A104="Please select country","",'17. Overseas assets by country'!A104)</f>
        <v/>
      </c>
    </row>
    <row r="6994" spans="1:2">
      <c r="A6994" t="s">
        <v>2002</v>
      </c>
      <c r="B6994" s="246" t="str">
        <f>IF('17. Overseas assets by country'!B104="","",'17. Overseas assets by country'!B104)</f>
        <v/>
      </c>
    </row>
    <row r="6995" spans="1:2">
      <c r="A6995" t="s">
        <v>2003</v>
      </c>
      <c r="B6995" s="246" t="str">
        <f>IF('17. Overseas assets by country'!C104="","",'17. Overseas assets by country'!C104)</f>
        <v/>
      </c>
    </row>
    <row r="6996" spans="1:2">
      <c r="A6996" t="s">
        <v>2004</v>
      </c>
      <c r="B6996" s="246" t="str">
        <f>IF('17. Overseas assets by country'!D104="","",'17. Overseas assets by country'!D104)</f>
        <v/>
      </c>
    </row>
    <row r="6997" spans="1:2">
      <c r="A6997" t="s">
        <v>2005</v>
      </c>
      <c r="B6997" s="246" t="str">
        <f>IF('17. Overseas assets by country'!E104="","",'17. Overseas assets by country'!E104)</f>
        <v/>
      </c>
    </row>
    <row r="6998" spans="1:2">
      <c r="A6998" t="s">
        <v>2006</v>
      </c>
      <c r="B6998" s="246" t="str">
        <f>IF('17. Overseas assets by country'!F104="","",'17. Overseas assets by country'!F104)</f>
        <v/>
      </c>
    </row>
    <row r="6999" spans="1:2">
      <c r="A6999" t="s">
        <v>2007</v>
      </c>
      <c r="B6999" s="246" t="str">
        <f>IF('17. Overseas assets by country'!G104="","",'17. Overseas assets by country'!G104)</f>
        <v/>
      </c>
    </row>
    <row r="7000" spans="1:2">
      <c r="A7000" t="s">
        <v>2008</v>
      </c>
      <c r="B7000" s="246" t="str">
        <f>IF('17. Overseas assets by country'!A105="Please select country","",'17. Overseas assets by country'!A105)</f>
        <v/>
      </c>
    </row>
    <row r="7001" spans="1:2">
      <c r="A7001" t="s">
        <v>2009</v>
      </c>
      <c r="B7001" s="246" t="str">
        <f>IF('17. Overseas assets by country'!B105="","",'17. Overseas assets by country'!B105)</f>
        <v/>
      </c>
    </row>
    <row r="7002" spans="1:2">
      <c r="A7002" t="s">
        <v>2010</v>
      </c>
      <c r="B7002" s="246" t="str">
        <f>IF('17. Overseas assets by country'!C105="","",'17. Overseas assets by country'!C105)</f>
        <v/>
      </c>
    </row>
    <row r="7003" spans="1:2">
      <c r="A7003" t="s">
        <v>2011</v>
      </c>
      <c r="B7003" s="246" t="str">
        <f>IF('17. Overseas assets by country'!D105="","",'17. Overseas assets by country'!D105)</f>
        <v/>
      </c>
    </row>
    <row r="7004" spans="1:2">
      <c r="A7004" t="s">
        <v>2012</v>
      </c>
      <c r="B7004" s="246" t="str">
        <f>IF('17. Overseas assets by country'!E105="","",'17. Overseas assets by country'!E105)</f>
        <v/>
      </c>
    </row>
    <row r="7005" spans="1:2">
      <c r="A7005" t="s">
        <v>2013</v>
      </c>
      <c r="B7005" s="246" t="str">
        <f>IF('17. Overseas assets by country'!F105="","",'17. Overseas assets by country'!F105)</f>
        <v/>
      </c>
    </row>
    <row r="7006" spans="1:2">
      <c r="A7006" t="s">
        <v>2014</v>
      </c>
      <c r="B7006" s="246" t="str">
        <f>IF('17. Overseas assets by country'!G105="","",'17. Overseas assets by country'!G105)</f>
        <v/>
      </c>
    </row>
    <row r="7007" spans="1:2">
      <c r="A7007" t="s">
        <v>2015</v>
      </c>
      <c r="B7007" s="246" t="str">
        <f>IF('17. Overseas assets by country'!A106="Please select country","",'17. Overseas assets by country'!A106)</f>
        <v/>
      </c>
    </row>
    <row r="7008" spans="1:2">
      <c r="A7008" t="s">
        <v>2016</v>
      </c>
      <c r="B7008" s="246" t="str">
        <f>IF('17. Overseas assets by country'!B106="","",'17. Overseas assets by country'!B106)</f>
        <v/>
      </c>
    </row>
    <row r="7009" spans="1:2">
      <c r="A7009" t="s">
        <v>2017</v>
      </c>
      <c r="B7009" s="246" t="str">
        <f>IF('17. Overseas assets by country'!C106="","",'17. Overseas assets by country'!C106)</f>
        <v/>
      </c>
    </row>
    <row r="7010" spans="1:2">
      <c r="A7010" t="s">
        <v>2018</v>
      </c>
      <c r="B7010" s="246" t="str">
        <f>IF('17. Overseas assets by country'!D106="","",'17. Overseas assets by country'!D106)</f>
        <v/>
      </c>
    </row>
    <row r="7011" spans="1:2">
      <c r="A7011" t="s">
        <v>2019</v>
      </c>
      <c r="B7011" s="246" t="str">
        <f>IF('17. Overseas assets by country'!E106="","",'17. Overseas assets by country'!E106)</f>
        <v/>
      </c>
    </row>
    <row r="7012" spans="1:2">
      <c r="A7012" t="s">
        <v>2020</v>
      </c>
      <c r="B7012" s="246" t="str">
        <f>IF('17. Overseas assets by country'!F106="","",'17. Overseas assets by country'!F106)</f>
        <v/>
      </c>
    </row>
    <row r="7013" spans="1:2">
      <c r="A7013" t="s">
        <v>2021</v>
      </c>
      <c r="B7013" s="246" t="str">
        <f>IF('17. Overseas assets by country'!G106="","",'17. Overseas assets by country'!G106)</f>
        <v/>
      </c>
    </row>
    <row r="7014" spans="1:2">
      <c r="A7014" t="s">
        <v>2022</v>
      </c>
      <c r="B7014" s="246" t="str">
        <f>IF('17. Overseas assets by country'!A107="Please select country","",'17. Overseas assets by country'!A107)</f>
        <v/>
      </c>
    </row>
    <row r="7015" spans="1:2">
      <c r="A7015" t="s">
        <v>2023</v>
      </c>
      <c r="B7015" s="246" t="str">
        <f>IF('17. Overseas assets by country'!B107="","",'17. Overseas assets by country'!B107)</f>
        <v/>
      </c>
    </row>
    <row r="7016" spans="1:2">
      <c r="A7016" t="s">
        <v>2024</v>
      </c>
      <c r="B7016" s="246" t="str">
        <f>IF('17. Overseas assets by country'!C107="","",'17. Overseas assets by country'!C107)</f>
        <v/>
      </c>
    </row>
    <row r="7017" spans="1:2">
      <c r="A7017" t="s">
        <v>2025</v>
      </c>
      <c r="B7017" s="246" t="str">
        <f>IF('17. Overseas assets by country'!D107="","",'17. Overseas assets by country'!D107)</f>
        <v/>
      </c>
    </row>
    <row r="7018" spans="1:2">
      <c r="A7018" t="s">
        <v>2026</v>
      </c>
      <c r="B7018" s="246" t="str">
        <f>IF('17. Overseas assets by country'!E107="","",'17. Overseas assets by country'!E107)</f>
        <v/>
      </c>
    </row>
    <row r="7019" spans="1:2">
      <c r="A7019" t="s">
        <v>2027</v>
      </c>
      <c r="B7019" s="246" t="str">
        <f>IF('17. Overseas assets by country'!F107="","",'17. Overseas assets by country'!F107)</f>
        <v/>
      </c>
    </row>
    <row r="7020" spans="1:2">
      <c r="A7020" t="s">
        <v>2028</v>
      </c>
      <c r="B7020" s="246" t="str">
        <f>IF('17. Overseas assets by country'!G107="","",'17. Overseas assets by country'!G107)</f>
        <v/>
      </c>
    </row>
    <row r="7021" spans="1:2">
      <c r="A7021" t="s">
        <v>2029</v>
      </c>
      <c r="B7021" s="246" t="str">
        <f>IF('17. Overseas assets by country'!A108="Please select country","",'17. Overseas assets by country'!A108)</f>
        <v/>
      </c>
    </row>
    <row r="7022" spans="1:2">
      <c r="A7022" t="s">
        <v>2030</v>
      </c>
      <c r="B7022" s="246" t="str">
        <f>IF('17. Overseas assets by country'!B108="","",'17. Overseas assets by country'!B108)</f>
        <v/>
      </c>
    </row>
    <row r="7023" spans="1:2">
      <c r="A7023" t="s">
        <v>2031</v>
      </c>
      <c r="B7023" s="246" t="str">
        <f>IF('17. Overseas assets by country'!C108="","",'17. Overseas assets by country'!C108)</f>
        <v/>
      </c>
    </row>
    <row r="7024" spans="1:2">
      <c r="A7024" t="s">
        <v>2032</v>
      </c>
      <c r="B7024" s="246" t="str">
        <f>IF('17. Overseas assets by country'!D108="","",'17. Overseas assets by country'!D108)</f>
        <v/>
      </c>
    </row>
    <row r="7025" spans="1:2">
      <c r="A7025" t="s">
        <v>2033</v>
      </c>
      <c r="B7025" s="246" t="str">
        <f>IF('17. Overseas assets by country'!E108="","",'17. Overseas assets by country'!E108)</f>
        <v/>
      </c>
    </row>
    <row r="7026" spans="1:2">
      <c r="A7026" t="s">
        <v>2034</v>
      </c>
      <c r="B7026" s="246" t="str">
        <f>IF('17. Overseas assets by country'!F108="","",'17. Overseas assets by country'!F108)</f>
        <v/>
      </c>
    </row>
    <row r="7027" spans="1:2">
      <c r="A7027" t="s">
        <v>2035</v>
      </c>
      <c r="B7027" s="246" t="str">
        <f>IF('17. Overseas assets by country'!G108="","",'17. Overseas assets by country'!G108)</f>
        <v/>
      </c>
    </row>
    <row r="7028" spans="1:2">
      <c r="A7028" t="s">
        <v>2036</v>
      </c>
      <c r="B7028" s="246" t="str">
        <f>IF('17. Overseas assets by country'!A109="Please select country","",'17. Overseas assets by country'!A109)</f>
        <v/>
      </c>
    </row>
    <row r="7029" spans="1:2">
      <c r="A7029" t="s">
        <v>2037</v>
      </c>
      <c r="B7029" s="246" t="str">
        <f>IF('17. Overseas assets by country'!B109="","",'17. Overseas assets by country'!B109)</f>
        <v/>
      </c>
    </row>
    <row r="7030" spans="1:2">
      <c r="A7030" t="s">
        <v>2038</v>
      </c>
      <c r="B7030" s="246" t="str">
        <f>IF('17. Overseas assets by country'!C109="","",'17. Overseas assets by country'!C109)</f>
        <v/>
      </c>
    </row>
    <row r="7031" spans="1:2">
      <c r="A7031" t="s">
        <v>2039</v>
      </c>
      <c r="B7031" s="246" t="str">
        <f>IF('17. Overseas assets by country'!D109="","",'17. Overseas assets by country'!D109)</f>
        <v/>
      </c>
    </row>
    <row r="7032" spans="1:2">
      <c r="A7032" t="s">
        <v>2040</v>
      </c>
      <c r="B7032" s="246" t="str">
        <f>IF('17. Overseas assets by country'!E109="","",'17. Overseas assets by country'!E109)</f>
        <v/>
      </c>
    </row>
    <row r="7033" spans="1:2">
      <c r="A7033" t="s">
        <v>2041</v>
      </c>
      <c r="B7033" s="246" t="str">
        <f>IF('17. Overseas assets by country'!F109="","",'17. Overseas assets by country'!F109)</f>
        <v/>
      </c>
    </row>
    <row r="7034" spans="1:2">
      <c r="A7034" t="s">
        <v>2042</v>
      </c>
      <c r="B7034" s="246" t="str">
        <f>IF('17. Overseas assets by country'!G109="","",'17. Overseas assets by country'!G109)</f>
        <v/>
      </c>
    </row>
    <row r="7035" spans="1:2">
      <c r="A7035" t="s">
        <v>2043</v>
      </c>
      <c r="B7035" s="246" t="str">
        <f>IF('17. Overseas assets by country'!A110="Please select country","",'17. Overseas assets by country'!A110)</f>
        <v/>
      </c>
    </row>
    <row r="7036" spans="1:2">
      <c r="A7036" t="s">
        <v>2044</v>
      </c>
      <c r="B7036" s="246" t="str">
        <f>IF('17. Overseas assets by country'!B110="","",'17. Overseas assets by country'!B110)</f>
        <v/>
      </c>
    </row>
    <row r="7037" spans="1:2">
      <c r="A7037" t="s">
        <v>2045</v>
      </c>
      <c r="B7037" s="246" t="str">
        <f>IF('17. Overseas assets by country'!C110="","",'17. Overseas assets by country'!C110)</f>
        <v/>
      </c>
    </row>
    <row r="7038" spans="1:2">
      <c r="A7038" t="s">
        <v>2046</v>
      </c>
      <c r="B7038" s="246" t="str">
        <f>IF('17. Overseas assets by country'!D110="","",'17. Overseas assets by country'!D110)</f>
        <v/>
      </c>
    </row>
    <row r="7039" spans="1:2">
      <c r="A7039" t="s">
        <v>2047</v>
      </c>
      <c r="B7039" s="246" t="str">
        <f>IF('17. Overseas assets by country'!E110="","",'17. Overseas assets by country'!E110)</f>
        <v/>
      </c>
    </row>
    <row r="7040" spans="1:2">
      <c r="A7040" t="s">
        <v>2048</v>
      </c>
      <c r="B7040" s="246" t="str">
        <f>IF('17. Overseas assets by country'!F110="","",'17. Overseas assets by country'!F110)</f>
        <v/>
      </c>
    </row>
    <row r="7041" spans="1:2">
      <c r="A7041" t="s">
        <v>2049</v>
      </c>
      <c r="B7041" s="246" t="str">
        <f>IF('17. Overseas assets by country'!G110="","",'17. Overseas assets by country'!G110)</f>
        <v/>
      </c>
    </row>
    <row r="7042" spans="1:2">
      <c r="A7042" t="s">
        <v>2050</v>
      </c>
      <c r="B7042" s="246" t="str">
        <f>IF('17. Overseas assets by country'!A111="Please select country","",'17. Overseas assets by country'!A111)</f>
        <v/>
      </c>
    </row>
    <row r="7043" spans="1:2">
      <c r="A7043" t="s">
        <v>2051</v>
      </c>
      <c r="B7043" s="246" t="str">
        <f>IF('17. Overseas assets by country'!B111="","",'17. Overseas assets by country'!B111)</f>
        <v/>
      </c>
    </row>
    <row r="7044" spans="1:2">
      <c r="A7044" t="s">
        <v>2052</v>
      </c>
      <c r="B7044" s="246" t="str">
        <f>IF('17. Overseas assets by country'!C111="","",'17. Overseas assets by country'!C111)</f>
        <v/>
      </c>
    </row>
    <row r="7045" spans="1:2">
      <c r="A7045" t="s">
        <v>2053</v>
      </c>
      <c r="B7045" s="246" t="str">
        <f>IF('17. Overseas assets by country'!D111="","",'17. Overseas assets by country'!D111)</f>
        <v/>
      </c>
    </row>
    <row r="7046" spans="1:2">
      <c r="A7046" t="s">
        <v>2054</v>
      </c>
      <c r="B7046" s="246" t="str">
        <f>IF('17. Overseas assets by country'!E111="","",'17. Overseas assets by country'!E111)</f>
        <v/>
      </c>
    </row>
    <row r="7047" spans="1:2">
      <c r="A7047" t="s">
        <v>2055</v>
      </c>
      <c r="B7047" s="246" t="str">
        <f>IF('17. Overseas assets by country'!F111="","",'17. Overseas assets by country'!F111)</f>
        <v/>
      </c>
    </row>
    <row r="7048" spans="1:2">
      <c r="A7048" t="s">
        <v>2056</v>
      </c>
      <c r="B7048" s="246" t="str">
        <f>IF('17. Overseas assets by country'!G111="","",'17. Overseas assets by country'!G111)</f>
        <v/>
      </c>
    </row>
    <row r="7049" spans="1:2">
      <c r="A7049" t="s">
        <v>2057</v>
      </c>
      <c r="B7049" s="246" t="str">
        <f>IF('17. Overseas assets by country'!A112="Please select country","",'17. Overseas assets by country'!A112)</f>
        <v/>
      </c>
    </row>
    <row r="7050" spans="1:2">
      <c r="A7050" t="s">
        <v>2058</v>
      </c>
      <c r="B7050" s="246" t="str">
        <f>IF('17. Overseas assets by country'!B112="","",'17. Overseas assets by country'!B112)</f>
        <v/>
      </c>
    </row>
    <row r="7051" spans="1:2">
      <c r="A7051" t="s">
        <v>2059</v>
      </c>
      <c r="B7051" s="246" t="str">
        <f>IF('17. Overseas assets by country'!C112="","",'17. Overseas assets by country'!C112)</f>
        <v/>
      </c>
    </row>
    <row r="7052" spans="1:2">
      <c r="A7052" t="s">
        <v>2060</v>
      </c>
      <c r="B7052" s="246" t="str">
        <f>IF('17. Overseas assets by country'!D112="","",'17. Overseas assets by country'!D112)</f>
        <v/>
      </c>
    </row>
    <row r="7053" spans="1:2">
      <c r="A7053" t="s">
        <v>2061</v>
      </c>
      <c r="B7053" s="246" t="str">
        <f>IF('17. Overseas assets by country'!E112="","",'17. Overseas assets by country'!E112)</f>
        <v/>
      </c>
    </row>
    <row r="7054" spans="1:2">
      <c r="A7054" t="s">
        <v>2062</v>
      </c>
      <c r="B7054" s="246" t="str">
        <f>IF('17. Overseas assets by country'!F112="","",'17. Overseas assets by country'!F112)</f>
        <v/>
      </c>
    </row>
    <row r="7055" spans="1:2">
      <c r="A7055" t="s">
        <v>2063</v>
      </c>
      <c r="B7055" s="246" t="str">
        <f>IF('17. Overseas assets by country'!G112="","",'17. Overseas assets by country'!G112)</f>
        <v/>
      </c>
    </row>
    <row r="7056" spans="1:2">
      <c r="A7056" t="s">
        <v>2064</v>
      </c>
      <c r="B7056" s="246" t="str">
        <f>IF('17. Overseas assets by country'!A113="Please select country","",'17. Overseas assets by country'!A113)</f>
        <v/>
      </c>
    </row>
    <row r="7057" spans="1:2">
      <c r="A7057" t="s">
        <v>2065</v>
      </c>
      <c r="B7057" s="246" t="str">
        <f>IF('17. Overseas assets by country'!B113="","",'17. Overseas assets by country'!B113)</f>
        <v/>
      </c>
    </row>
    <row r="7058" spans="1:2">
      <c r="A7058" t="s">
        <v>2066</v>
      </c>
      <c r="B7058" s="246" t="str">
        <f>IF('17. Overseas assets by country'!C113="","",'17. Overseas assets by country'!C113)</f>
        <v/>
      </c>
    </row>
    <row r="7059" spans="1:2">
      <c r="A7059" t="s">
        <v>2067</v>
      </c>
      <c r="B7059" s="246" t="str">
        <f>IF('17. Overseas assets by country'!D113="","",'17. Overseas assets by country'!D113)</f>
        <v/>
      </c>
    </row>
    <row r="7060" spans="1:2">
      <c r="A7060" t="s">
        <v>2068</v>
      </c>
      <c r="B7060" s="246" t="str">
        <f>IF('17. Overseas assets by country'!E113="","",'17. Overseas assets by country'!E113)</f>
        <v/>
      </c>
    </row>
    <row r="7061" spans="1:2">
      <c r="A7061" t="s">
        <v>2069</v>
      </c>
      <c r="B7061" s="246" t="str">
        <f>IF('17. Overseas assets by country'!F113="","",'17. Overseas assets by country'!F113)</f>
        <v/>
      </c>
    </row>
    <row r="7062" spans="1:2">
      <c r="A7062" t="s">
        <v>2070</v>
      </c>
      <c r="B7062" s="246" t="str">
        <f>IF('17. Overseas assets by country'!G113="","",'17. Overseas assets by country'!G113)</f>
        <v/>
      </c>
    </row>
    <row r="7063" spans="1:2">
      <c r="A7063" t="s">
        <v>2071</v>
      </c>
      <c r="B7063" s="246" t="str">
        <f>IF('17. Overseas assets by country'!A114="Please select country","",'17. Overseas assets by country'!A114)</f>
        <v/>
      </c>
    </row>
    <row r="7064" spans="1:2">
      <c r="A7064" t="s">
        <v>2072</v>
      </c>
      <c r="B7064" s="246" t="str">
        <f>IF('17. Overseas assets by country'!B114="","",'17. Overseas assets by country'!B114)</f>
        <v/>
      </c>
    </row>
    <row r="7065" spans="1:2">
      <c r="A7065" t="s">
        <v>2073</v>
      </c>
      <c r="B7065" s="246" t="str">
        <f>IF('17. Overseas assets by country'!C114="","",'17. Overseas assets by country'!C114)</f>
        <v/>
      </c>
    </row>
    <row r="7066" spans="1:2">
      <c r="A7066" t="s">
        <v>2074</v>
      </c>
      <c r="B7066" s="246" t="str">
        <f>IF('17. Overseas assets by country'!D114="","",'17. Overseas assets by country'!D114)</f>
        <v/>
      </c>
    </row>
    <row r="7067" spans="1:2">
      <c r="A7067" t="s">
        <v>2075</v>
      </c>
      <c r="B7067" s="246" t="str">
        <f>IF('17. Overseas assets by country'!E114="","",'17. Overseas assets by country'!E114)</f>
        <v/>
      </c>
    </row>
    <row r="7068" spans="1:2">
      <c r="A7068" t="s">
        <v>2076</v>
      </c>
      <c r="B7068" s="246" t="str">
        <f>IF('17. Overseas assets by country'!F114="","",'17. Overseas assets by country'!F114)</f>
        <v/>
      </c>
    </row>
    <row r="7069" spans="1:2">
      <c r="A7069" t="s">
        <v>2077</v>
      </c>
      <c r="B7069" s="246" t="str">
        <f>IF('17. Overseas assets by country'!G114="","",'17. Overseas assets by country'!G114)</f>
        <v/>
      </c>
    </row>
    <row r="7070" spans="1:2">
      <c r="A7070" t="s">
        <v>2078</v>
      </c>
      <c r="B7070" s="246" t="str">
        <f>IF('17. Overseas assets by country'!A115="Please select country","",'17. Overseas assets by country'!A115)</f>
        <v/>
      </c>
    </row>
    <row r="7071" spans="1:2">
      <c r="A7071" t="s">
        <v>2079</v>
      </c>
      <c r="B7071" s="246" t="str">
        <f>IF('17. Overseas assets by country'!B115="","",'17. Overseas assets by country'!B115)</f>
        <v/>
      </c>
    </row>
    <row r="7072" spans="1:2">
      <c r="A7072" t="s">
        <v>2080</v>
      </c>
      <c r="B7072" s="246" t="str">
        <f>IF('17. Overseas assets by country'!C115="","",'17. Overseas assets by country'!C115)</f>
        <v/>
      </c>
    </row>
    <row r="7073" spans="1:2">
      <c r="A7073" t="s">
        <v>2081</v>
      </c>
      <c r="B7073" s="246" t="str">
        <f>IF('17. Overseas assets by country'!D115="","",'17. Overseas assets by country'!D115)</f>
        <v/>
      </c>
    </row>
    <row r="7074" spans="1:2">
      <c r="A7074" t="s">
        <v>2082</v>
      </c>
      <c r="B7074" s="246" t="str">
        <f>IF('17. Overseas assets by country'!E115="","",'17. Overseas assets by country'!E115)</f>
        <v/>
      </c>
    </row>
    <row r="7075" spans="1:2">
      <c r="A7075" t="s">
        <v>2083</v>
      </c>
      <c r="B7075" s="246" t="str">
        <f>IF('17. Overseas assets by country'!F115="","",'17. Overseas assets by country'!F115)</f>
        <v/>
      </c>
    </row>
    <row r="7076" spans="1:2">
      <c r="A7076" t="s">
        <v>2084</v>
      </c>
      <c r="B7076" s="246" t="str">
        <f>IF('17. Overseas assets by country'!G115="","",'17. Overseas assets by country'!G115)</f>
        <v/>
      </c>
    </row>
    <row r="7077" spans="1:2">
      <c r="A7077" t="s">
        <v>2085</v>
      </c>
      <c r="B7077" s="246" t="str">
        <f>IF('17. Overseas assets by country'!A116="Please select country","",'17. Overseas assets by country'!A116)</f>
        <v/>
      </c>
    </row>
    <row r="7078" spans="1:2">
      <c r="A7078" t="s">
        <v>2086</v>
      </c>
      <c r="B7078" s="246" t="str">
        <f>IF('17. Overseas assets by country'!B116="","",'17. Overseas assets by country'!B116)</f>
        <v/>
      </c>
    </row>
    <row r="7079" spans="1:2">
      <c r="A7079" t="s">
        <v>2087</v>
      </c>
      <c r="B7079" s="246" t="str">
        <f>IF('17. Overseas assets by country'!C116="","",'17. Overseas assets by country'!C116)</f>
        <v/>
      </c>
    </row>
    <row r="7080" spans="1:2">
      <c r="A7080" t="s">
        <v>2088</v>
      </c>
      <c r="B7080" s="246" t="str">
        <f>IF('17. Overseas assets by country'!D116="","",'17. Overseas assets by country'!D116)</f>
        <v/>
      </c>
    </row>
    <row r="7081" spans="1:2">
      <c r="A7081" t="s">
        <v>2089</v>
      </c>
      <c r="B7081" s="246" t="str">
        <f>IF('17. Overseas assets by country'!E116="","",'17. Overseas assets by country'!E116)</f>
        <v/>
      </c>
    </row>
    <row r="7082" spans="1:2">
      <c r="A7082" t="s">
        <v>2090</v>
      </c>
      <c r="B7082" s="246" t="str">
        <f>IF('17. Overseas assets by country'!F116="","",'17. Overseas assets by country'!F116)</f>
        <v/>
      </c>
    </row>
    <row r="7083" spans="1:2">
      <c r="A7083" t="s">
        <v>2091</v>
      </c>
      <c r="B7083" s="246" t="str">
        <f>IF('17. Overseas assets by country'!G116="","",'17. Overseas assets by country'!G116)</f>
        <v/>
      </c>
    </row>
    <row r="7084" spans="1:2">
      <c r="A7084" t="s">
        <v>2092</v>
      </c>
      <c r="B7084" s="246" t="str">
        <f>IF('17. Overseas assets by country'!A117="Please select country","",'17. Overseas assets by country'!A117)</f>
        <v/>
      </c>
    </row>
    <row r="7085" spans="1:2">
      <c r="A7085" t="s">
        <v>2093</v>
      </c>
      <c r="B7085" s="246" t="str">
        <f>IF('17. Overseas assets by country'!B117="","",'17. Overseas assets by country'!B117)</f>
        <v/>
      </c>
    </row>
    <row r="7086" spans="1:2">
      <c r="A7086" t="s">
        <v>2094</v>
      </c>
      <c r="B7086" s="246" t="str">
        <f>IF('17. Overseas assets by country'!C117="","",'17. Overseas assets by country'!C117)</f>
        <v/>
      </c>
    </row>
    <row r="7087" spans="1:2">
      <c r="A7087" t="s">
        <v>2095</v>
      </c>
      <c r="B7087" s="246" t="str">
        <f>IF('17. Overseas assets by country'!D117="","",'17. Overseas assets by country'!D117)</f>
        <v/>
      </c>
    </row>
    <row r="7088" spans="1:2">
      <c r="A7088" t="s">
        <v>2096</v>
      </c>
      <c r="B7088" s="246" t="str">
        <f>IF('17. Overseas assets by country'!E117="","",'17. Overseas assets by country'!E117)</f>
        <v/>
      </c>
    </row>
    <row r="7089" spans="1:2">
      <c r="A7089" t="s">
        <v>2097</v>
      </c>
      <c r="B7089" s="246" t="str">
        <f>IF('17. Overseas assets by country'!F117="","",'17. Overseas assets by country'!F117)</f>
        <v/>
      </c>
    </row>
    <row r="7090" spans="1:2">
      <c r="A7090" t="s">
        <v>2098</v>
      </c>
      <c r="B7090" s="246" t="str">
        <f>IF('17. Overseas assets by country'!G117="","",'17. Overseas assets by country'!G117)</f>
        <v/>
      </c>
    </row>
    <row r="7091" spans="1:2">
      <c r="A7091" t="s">
        <v>2099</v>
      </c>
      <c r="B7091" s="246" t="str">
        <f>IF('17. Overseas assets by country'!A118="Please select country","",'17. Overseas assets by country'!A118)</f>
        <v/>
      </c>
    </row>
    <row r="7092" spans="1:2">
      <c r="A7092" t="s">
        <v>2100</v>
      </c>
      <c r="B7092" s="246" t="str">
        <f>IF('17. Overseas assets by country'!B118="","",'17. Overseas assets by country'!B118)</f>
        <v/>
      </c>
    </row>
    <row r="7093" spans="1:2">
      <c r="A7093" t="s">
        <v>2101</v>
      </c>
      <c r="B7093" s="246" t="str">
        <f>IF('17. Overseas assets by country'!C118="","",'17. Overseas assets by country'!C118)</f>
        <v/>
      </c>
    </row>
    <row r="7094" spans="1:2">
      <c r="A7094" t="s">
        <v>2102</v>
      </c>
      <c r="B7094" s="246" t="str">
        <f>IF('17. Overseas assets by country'!D118="","",'17. Overseas assets by country'!D118)</f>
        <v/>
      </c>
    </row>
    <row r="7095" spans="1:2">
      <c r="A7095" t="s">
        <v>2103</v>
      </c>
      <c r="B7095" s="246" t="str">
        <f>IF('17. Overseas assets by country'!E118="","",'17. Overseas assets by country'!E118)</f>
        <v/>
      </c>
    </row>
    <row r="7096" spans="1:2">
      <c r="A7096" t="s">
        <v>2104</v>
      </c>
      <c r="B7096" s="246" t="str">
        <f>IF('17. Overseas assets by country'!F118="","",'17. Overseas assets by country'!F118)</f>
        <v/>
      </c>
    </row>
    <row r="7097" spans="1:2">
      <c r="A7097" t="s">
        <v>2105</v>
      </c>
      <c r="B7097" s="246" t="str">
        <f>IF('17. Overseas assets by country'!G118="","",'17. Overseas assets by country'!G118)</f>
        <v/>
      </c>
    </row>
    <row r="7098" spans="1:2">
      <c r="A7098" t="s">
        <v>2106</v>
      </c>
      <c r="B7098" s="246" t="str">
        <f>IF('17. Overseas assets by country'!A119="Please select country","",'17. Overseas assets by country'!A119)</f>
        <v/>
      </c>
    </row>
    <row r="7099" spans="1:2">
      <c r="A7099" t="s">
        <v>2107</v>
      </c>
      <c r="B7099" s="246" t="str">
        <f>IF('17. Overseas assets by country'!B119="","",'17. Overseas assets by country'!B119)</f>
        <v/>
      </c>
    </row>
    <row r="7100" spans="1:2">
      <c r="A7100" t="s">
        <v>2108</v>
      </c>
      <c r="B7100" s="246" t="str">
        <f>IF('17. Overseas assets by country'!C119="","",'17. Overseas assets by country'!C119)</f>
        <v/>
      </c>
    </row>
    <row r="7101" spans="1:2">
      <c r="A7101" t="s">
        <v>2109</v>
      </c>
      <c r="B7101" s="246" t="str">
        <f>IF('17. Overseas assets by country'!D119="","",'17. Overseas assets by country'!D119)</f>
        <v/>
      </c>
    </row>
    <row r="7102" spans="1:2">
      <c r="A7102" t="s">
        <v>2110</v>
      </c>
      <c r="B7102" s="246" t="str">
        <f>IF('17. Overseas assets by country'!E119="","",'17. Overseas assets by country'!E119)</f>
        <v/>
      </c>
    </row>
    <row r="7103" spans="1:2">
      <c r="A7103" t="s">
        <v>2111</v>
      </c>
      <c r="B7103" s="246" t="str">
        <f>IF('17. Overseas assets by country'!F119="","",'17. Overseas assets by country'!F119)</f>
        <v/>
      </c>
    </row>
    <row r="7104" spans="1:2">
      <c r="A7104" t="s">
        <v>2112</v>
      </c>
      <c r="B7104" s="246" t="str">
        <f>IF('17. Overseas assets by country'!G119="","",'17. Overseas assets by country'!G119)</f>
        <v/>
      </c>
    </row>
    <row r="7105" spans="1:2">
      <c r="A7105" t="s">
        <v>2113</v>
      </c>
      <c r="B7105" s="246" t="str">
        <f>IF('17. Overseas assets by country'!A120="Please select country","",'17. Overseas assets by country'!A120)</f>
        <v/>
      </c>
    </row>
    <row r="7106" spans="1:2">
      <c r="A7106" t="s">
        <v>2114</v>
      </c>
      <c r="B7106" s="246" t="str">
        <f>IF('17. Overseas assets by country'!B120="","",'17. Overseas assets by country'!B120)</f>
        <v/>
      </c>
    </row>
    <row r="7107" spans="1:2">
      <c r="A7107" t="s">
        <v>2115</v>
      </c>
      <c r="B7107" s="246" t="str">
        <f>IF('17. Overseas assets by country'!C120="","",'17. Overseas assets by country'!C120)</f>
        <v/>
      </c>
    </row>
    <row r="7108" spans="1:2">
      <c r="A7108" t="s">
        <v>2116</v>
      </c>
      <c r="B7108" s="246" t="str">
        <f>IF('17. Overseas assets by country'!D120="","",'17. Overseas assets by country'!D120)</f>
        <v/>
      </c>
    </row>
    <row r="7109" spans="1:2">
      <c r="A7109" t="s">
        <v>2117</v>
      </c>
      <c r="B7109" s="246" t="str">
        <f>IF('17. Overseas assets by country'!E120="","",'17. Overseas assets by country'!E120)</f>
        <v/>
      </c>
    </row>
    <row r="7110" spans="1:2">
      <c r="A7110" t="s">
        <v>2118</v>
      </c>
      <c r="B7110" s="246" t="str">
        <f>IF('17. Overseas assets by country'!F120="","",'17. Overseas assets by country'!F120)</f>
        <v/>
      </c>
    </row>
    <row r="7111" spans="1:2">
      <c r="A7111" t="s">
        <v>2119</v>
      </c>
      <c r="B7111" s="246" t="str">
        <f>IF('17. Overseas assets by country'!G120="","",'17. Overseas assets by country'!G120)</f>
        <v/>
      </c>
    </row>
    <row r="7112" spans="1:2">
      <c r="A7112" t="s">
        <v>2120</v>
      </c>
      <c r="B7112" s="246" t="str">
        <f>IF('17. Overseas assets by country'!A121="Please select country","",'17. Overseas assets by country'!A121)</f>
        <v/>
      </c>
    </row>
    <row r="7113" spans="1:2">
      <c r="A7113" t="s">
        <v>2121</v>
      </c>
      <c r="B7113" s="246" t="str">
        <f>IF('17. Overseas assets by country'!B121="","",'17. Overseas assets by country'!B121)</f>
        <v/>
      </c>
    </row>
    <row r="7114" spans="1:2">
      <c r="A7114" t="s">
        <v>2122</v>
      </c>
      <c r="B7114" s="246" t="str">
        <f>IF('17. Overseas assets by country'!C121="","",'17. Overseas assets by country'!C121)</f>
        <v/>
      </c>
    </row>
    <row r="7115" spans="1:2">
      <c r="A7115" t="s">
        <v>2123</v>
      </c>
      <c r="B7115" s="246" t="str">
        <f>IF('17. Overseas assets by country'!D121="","",'17. Overseas assets by country'!D121)</f>
        <v/>
      </c>
    </row>
    <row r="7116" spans="1:2">
      <c r="A7116" t="s">
        <v>2124</v>
      </c>
      <c r="B7116" s="246" t="str">
        <f>IF('17. Overseas assets by country'!E121="","",'17. Overseas assets by country'!E121)</f>
        <v/>
      </c>
    </row>
    <row r="7117" spans="1:2">
      <c r="A7117" t="s">
        <v>2125</v>
      </c>
      <c r="B7117" s="246" t="str">
        <f>IF('17. Overseas assets by country'!F121="","",'17. Overseas assets by country'!F121)</f>
        <v/>
      </c>
    </row>
    <row r="7118" spans="1:2">
      <c r="A7118" t="s">
        <v>2126</v>
      </c>
      <c r="B7118" s="246" t="str">
        <f>IF('17. Overseas assets by country'!G121="","",'17. Overseas assets by country'!G121)</f>
        <v/>
      </c>
    </row>
    <row r="7119" spans="1:2">
      <c r="A7119" t="s">
        <v>2127</v>
      </c>
      <c r="B7119" s="246" t="str">
        <f>IF('17. Overseas assets by country'!A122="Please select country","",'17. Overseas assets by country'!A122)</f>
        <v/>
      </c>
    </row>
    <row r="7120" spans="1:2">
      <c r="A7120" t="s">
        <v>2128</v>
      </c>
      <c r="B7120" s="246" t="str">
        <f>IF('17. Overseas assets by country'!B122="","",'17. Overseas assets by country'!B122)</f>
        <v/>
      </c>
    </row>
    <row r="7121" spans="1:2">
      <c r="A7121" t="s">
        <v>2129</v>
      </c>
      <c r="B7121" s="246" t="str">
        <f>IF('17. Overseas assets by country'!C122="","",'17. Overseas assets by country'!C122)</f>
        <v/>
      </c>
    </row>
    <row r="7122" spans="1:2">
      <c r="A7122" t="s">
        <v>2130</v>
      </c>
      <c r="B7122" s="246" t="str">
        <f>IF('17. Overseas assets by country'!D122="","",'17. Overseas assets by country'!D122)</f>
        <v/>
      </c>
    </row>
    <row r="7123" spans="1:2">
      <c r="A7123" t="s">
        <v>2131</v>
      </c>
      <c r="B7123" s="246" t="str">
        <f>IF('17. Overseas assets by country'!E122="","",'17. Overseas assets by country'!E122)</f>
        <v/>
      </c>
    </row>
    <row r="7124" spans="1:2">
      <c r="A7124" t="s">
        <v>2132</v>
      </c>
      <c r="B7124" s="246" t="str">
        <f>IF('17. Overseas assets by country'!F122="","",'17. Overseas assets by country'!F122)</f>
        <v/>
      </c>
    </row>
    <row r="7125" spans="1:2">
      <c r="A7125" t="s">
        <v>2133</v>
      </c>
      <c r="B7125" s="246" t="str">
        <f>IF('17. Overseas assets by country'!G122="","",'17. Overseas assets by country'!G122)</f>
        <v/>
      </c>
    </row>
    <row r="7126" spans="1:2">
      <c r="A7126" t="s">
        <v>2134</v>
      </c>
      <c r="B7126" s="246" t="str">
        <f>IF('17. Overseas assets by country'!A123="Please select country","",'17. Overseas assets by country'!A123)</f>
        <v/>
      </c>
    </row>
    <row r="7127" spans="1:2">
      <c r="A7127" t="s">
        <v>2135</v>
      </c>
      <c r="B7127" s="246" t="str">
        <f>IF('17. Overseas assets by country'!B123="","",'17. Overseas assets by country'!B123)</f>
        <v/>
      </c>
    </row>
    <row r="7128" spans="1:2">
      <c r="A7128" t="s">
        <v>2136</v>
      </c>
      <c r="B7128" s="246" t="str">
        <f>IF('17. Overseas assets by country'!C123="","",'17. Overseas assets by country'!C123)</f>
        <v/>
      </c>
    </row>
    <row r="7129" spans="1:2">
      <c r="A7129" t="s">
        <v>2137</v>
      </c>
      <c r="B7129" s="246" t="str">
        <f>IF('17. Overseas assets by country'!D123="","",'17. Overseas assets by country'!D123)</f>
        <v/>
      </c>
    </row>
    <row r="7130" spans="1:2">
      <c r="A7130" t="s">
        <v>2138</v>
      </c>
      <c r="B7130" s="246" t="str">
        <f>IF('17. Overseas assets by country'!E123="","",'17. Overseas assets by country'!E123)</f>
        <v/>
      </c>
    </row>
    <row r="7131" spans="1:2">
      <c r="A7131" t="s">
        <v>2139</v>
      </c>
      <c r="B7131" s="246" t="str">
        <f>IF('17. Overseas assets by country'!F123="","",'17. Overseas assets by country'!F123)</f>
        <v/>
      </c>
    </row>
    <row r="7132" spans="1:2">
      <c r="A7132" t="s">
        <v>2140</v>
      </c>
      <c r="B7132" s="246" t="str">
        <f>IF('17. Overseas assets by country'!G123="","",'17. Overseas assets by country'!G123)</f>
        <v/>
      </c>
    </row>
    <row r="7133" spans="1:2">
      <c r="A7133" t="s">
        <v>2141</v>
      </c>
      <c r="B7133" s="246" t="str">
        <f>IF('17. Overseas assets by country'!A124="Please select country","",'17. Overseas assets by country'!A124)</f>
        <v/>
      </c>
    </row>
    <row r="7134" spans="1:2">
      <c r="A7134" t="s">
        <v>2142</v>
      </c>
      <c r="B7134" s="246" t="str">
        <f>IF('17. Overseas assets by country'!B124="","",'17. Overseas assets by country'!B124)</f>
        <v/>
      </c>
    </row>
    <row r="7135" spans="1:2">
      <c r="A7135" t="s">
        <v>2143</v>
      </c>
      <c r="B7135" s="246" t="str">
        <f>IF('17. Overseas assets by country'!C124="","",'17. Overseas assets by country'!C124)</f>
        <v/>
      </c>
    </row>
    <row r="7136" spans="1:2">
      <c r="A7136" t="s">
        <v>2144</v>
      </c>
      <c r="B7136" s="246" t="str">
        <f>IF('17. Overseas assets by country'!D124="","",'17. Overseas assets by country'!D124)</f>
        <v/>
      </c>
    </row>
    <row r="7137" spans="1:2">
      <c r="A7137" t="s">
        <v>2145</v>
      </c>
      <c r="B7137" s="246" t="str">
        <f>IF('17. Overseas assets by country'!E124="","",'17. Overseas assets by country'!E124)</f>
        <v/>
      </c>
    </row>
    <row r="7138" spans="1:2">
      <c r="A7138" t="s">
        <v>2146</v>
      </c>
      <c r="B7138" s="246" t="str">
        <f>IF('17. Overseas assets by country'!F124="","",'17. Overseas assets by country'!F124)</f>
        <v/>
      </c>
    </row>
    <row r="7139" spans="1:2">
      <c r="A7139" t="s">
        <v>2147</v>
      </c>
      <c r="B7139" s="246" t="str">
        <f>IF('17. Overseas assets by country'!G124="","",'17. Overseas assets by country'!G124)</f>
        <v/>
      </c>
    </row>
    <row r="7140" spans="1:2">
      <c r="A7140" t="s">
        <v>2148</v>
      </c>
      <c r="B7140" s="246" t="str">
        <f>IF('17. Overseas assets by country'!A125="Please select country","",'17. Overseas assets by country'!A125)</f>
        <v/>
      </c>
    </row>
    <row r="7141" spans="1:2">
      <c r="A7141" t="s">
        <v>2149</v>
      </c>
      <c r="B7141" s="246" t="str">
        <f>IF('17. Overseas assets by country'!B125="","",'17. Overseas assets by country'!B125)</f>
        <v/>
      </c>
    </row>
    <row r="7142" spans="1:2">
      <c r="A7142" t="s">
        <v>2150</v>
      </c>
      <c r="B7142" s="246" t="str">
        <f>IF('17. Overseas assets by country'!C125="","",'17. Overseas assets by country'!C125)</f>
        <v/>
      </c>
    </row>
    <row r="7143" spans="1:2">
      <c r="A7143" t="s">
        <v>2151</v>
      </c>
      <c r="B7143" s="246" t="str">
        <f>IF('17. Overseas assets by country'!D125="","",'17. Overseas assets by country'!D125)</f>
        <v/>
      </c>
    </row>
    <row r="7144" spans="1:2">
      <c r="A7144" t="s">
        <v>2152</v>
      </c>
      <c r="B7144" s="246" t="str">
        <f>IF('17. Overseas assets by country'!E125="","",'17. Overseas assets by country'!E125)</f>
        <v/>
      </c>
    </row>
    <row r="7145" spans="1:2">
      <c r="A7145" t="s">
        <v>2153</v>
      </c>
      <c r="B7145" s="246" t="str">
        <f>IF('17. Overseas assets by country'!F125="","",'17. Overseas assets by country'!F125)</f>
        <v/>
      </c>
    </row>
    <row r="7146" spans="1:2">
      <c r="A7146" t="s">
        <v>2154</v>
      </c>
      <c r="B7146" s="246" t="str">
        <f>IF('17. Overseas assets by country'!G125="","",'17. Overseas assets by country'!G125)</f>
        <v/>
      </c>
    </row>
    <row r="7147" spans="1:2">
      <c r="A7147" t="s">
        <v>2155</v>
      </c>
      <c r="B7147" s="246" t="str">
        <f>IF('17. Overseas assets by country'!A126="Please select country","",'17. Overseas assets by country'!A126)</f>
        <v/>
      </c>
    </row>
    <row r="7148" spans="1:2">
      <c r="A7148" t="s">
        <v>2156</v>
      </c>
      <c r="B7148" s="246" t="str">
        <f>IF('17. Overseas assets by country'!B126="","",'17. Overseas assets by country'!B126)</f>
        <v/>
      </c>
    </row>
    <row r="7149" spans="1:2">
      <c r="A7149" t="s">
        <v>2157</v>
      </c>
      <c r="B7149" s="246" t="str">
        <f>IF('17. Overseas assets by country'!C126="","",'17. Overseas assets by country'!C126)</f>
        <v/>
      </c>
    </row>
    <row r="7150" spans="1:2">
      <c r="A7150" t="s">
        <v>2158</v>
      </c>
      <c r="B7150" s="246" t="str">
        <f>IF('17. Overseas assets by country'!D126="","",'17. Overseas assets by country'!D126)</f>
        <v/>
      </c>
    </row>
    <row r="7151" spans="1:2">
      <c r="A7151" t="s">
        <v>2159</v>
      </c>
      <c r="B7151" s="246" t="str">
        <f>IF('17. Overseas assets by country'!E126="","",'17. Overseas assets by country'!E126)</f>
        <v/>
      </c>
    </row>
    <row r="7152" spans="1:2">
      <c r="A7152" t="s">
        <v>2160</v>
      </c>
      <c r="B7152" s="246" t="str">
        <f>IF('17. Overseas assets by country'!F126="","",'17. Overseas assets by country'!F126)</f>
        <v/>
      </c>
    </row>
    <row r="7153" spans="1:2">
      <c r="A7153" t="s">
        <v>2161</v>
      </c>
      <c r="B7153" s="246" t="str">
        <f>IF('17. Overseas assets by country'!G126="","",'17. Overseas assets by country'!G126)</f>
        <v/>
      </c>
    </row>
    <row r="7154" spans="1:2">
      <c r="A7154" t="s">
        <v>2162</v>
      </c>
      <c r="B7154" s="246" t="str">
        <f>IF('17. Overseas assets by country'!A127="Please select country","",'17. Overseas assets by country'!A127)</f>
        <v/>
      </c>
    </row>
    <row r="7155" spans="1:2">
      <c r="A7155" t="s">
        <v>2163</v>
      </c>
      <c r="B7155" s="246" t="str">
        <f>IF('17. Overseas assets by country'!B127="","",'17. Overseas assets by country'!B127)</f>
        <v/>
      </c>
    </row>
    <row r="7156" spans="1:2">
      <c r="A7156" t="s">
        <v>2164</v>
      </c>
      <c r="B7156" s="246" t="str">
        <f>IF('17. Overseas assets by country'!C127="","",'17. Overseas assets by country'!C127)</f>
        <v/>
      </c>
    </row>
    <row r="7157" spans="1:2">
      <c r="A7157" t="s">
        <v>2165</v>
      </c>
      <c r="B7157" s="246" t="str">
        <f>IF('17. Overseas assets by country'!D127="","",'17. Overseas assets by country'!D127)</f>
        <v/>
      </c>
    </row>
    <row r="7158" spans="1:2">
      <c r="A7158" t="s">
        <v>2166</v>
      </c>
      <c r="B7158" s="246" t="str">
        <f>IF('17. Overseas assets by country'!E127="","",'17. Overseas assets by country'!E127)</f>
        <v/>
      </c>
    </row>
    <row r="7159" spans="1:2">
      <c r="A7159" t="s">
        <v>2167</v>
      </c>
      <c r="B7159" s="246" t="str">
        <f>IF('17. Overseas assets by country'!F127="","",'17. Overseas assets by country'!F127)</f>
        <v/>
      </c>
    </row>
    <row r="7160" spans="1:2">
      <c r="A7160" t="s">
        <v>2168</v>
      </c>
      <c r="B7160" s="246" t="str">
        <f>IF('17. Overseas assets by country'!G127="","",'17. Overseas assets by country'!G127)</f>
        <v/>
      </c>
    </row>
    <row r="7161" spans="1:2">
      <c r="A7161" t="s">
        <v>2169</v>
      </c>
      <c r="B7161" s="246" t="str">
        <f>IF('17. Overseas assets by country'!A128="Please select country","",'17. Overseas assets by country'!A128)</f>
        <v/>
      </c>
    </row>
    <row r="7162" spans="1:2">
      <c r="A7162" t="s">
        <v>2170</v>
      </c>
      <c r="B7162" s="246" t="str">
        <f>IF('17. Overseas assets by country'!B128="","",'17. Overseas assets by country'!B128)</f>
        <v/>
      </c>
    </row>
    <row r="7163" spans="1:2">
      <c r="A7163" t="s">
        <v>2171</v>
      </c>
      <c r="B7163" s="246" t="str">
        <f>IF('17. Overseas assets by country'!C128="","",'17. Overseas assets by country'!C128)</f>
        <v/>
      </c>
    </row>
    <row r="7164" spans="1:2">
      <c r="A7164" t="s">
        <v>2172</v>
      </c>
      <c r="B7164" s="246" t="str">
        <f>IF('17. Overseas assets by country'!D128="","",'17. Overseas assets by country'!D128)</f>
        <v/>
      </c>
    </row>
    <row r="7165" spans="1:2">
      <c r="A7165" t="s">
        <v>2173</v>
      </c>
      <c r="B7165" s="246" t="str">
        <f>IF('17. Overseas assets by country'!E128="","",'17. Overseas assets by country'!E128)</f>
        <v/>
      </c>
    </row>
    <row r="7166" spans="1:2">
      <c r="A7166" t="s">
        <v>2174</v>
      </c>
      <c r="B7166" s="246" t="str">
        <f>IF('17. Overseas assets by country'!F128="","",'17. Overseas assets by country'!F128)</f>
        <v/>
      </c>
    </row>
    <row r="7167" spans="1:2">
      <c r="A7167" t="s">
        <v>2175</v>
      </c>
      <c r="B7167" s="246" t="str">
        <f>IF('17. Overseas assets by country'!G128="","",'17. Overseas assets by country'!G128)</f>
        <v/>
      </c>
    </row>
    <row r="7168" spans="1:2">
      <c r="A7168" t="s">
        <v>2176</v>
      </c>
      <c r="B7168" s="246" t="str">
        <f>IF('17. Overseas assets by country'!A129="Please select country","",'17. Overseas assets by country'!A129)</f>
        <v/>
      </c>
    </row>
    <row r="7169" spans="1:2">
      <c r="A7169" t="s">
        <v>2177</v>
      </c>
      <c r="B7169" s="246" t="str">
        <f>IF('17. Overseas assets by country'!B129="","",'17. Overseas assets by country'!B129)</f>
        <v/>
      </c>
    </row>
    <row r="7170" spans="1:2">
      <c r="A7170" t="s">
        <v>2178</v>
      </c>
      <c r="B7170" s="246" t="str">
        <f>IF('17. Overseas assets by country'!C129="","",'17. Overseas assets by country'!C129)</f>
        <v/>
      </c>
    </row>
    <row r="7171" spans="1:2">
      <c r="A7171" t="s">
        <v>2179</v>
      </c>
      <c r="B7171" s="246" t="str">
        <f>IF('17. Overseas assets by country'!D129="","",'17. Overseas assets by country'!D129)</f>
        <v/>
      </c>
    </row>
    <row r="7172" spans="1:2">
      <c r="A7172" t="s">
        <v>2180</v>
      </c>
      <c r="B7172" s="246" t="str">
        <f>IF('17. Overseas assets by country'!E129="","",'17. Overseas assets by country'!E129)</f>
        <v/>
      </c>
    </row>
    <row r="7173" spans="1:2">
      <c r="A7173" t="s">
        <v>2181</v>
      </c>
      <c r="B7173" s="246" t="str">
        <f>IF('17. Overseas assets by country'!F129="","",'17. Overseas assets by country'!F129)</f>
        <v/>
      </c>
    </row>
    <row r="7174" spans="1:2">
      <c r="A7174" t="s">
        <v>2182</v>
      </c>
      <c r="B7174" s="246" t="str">
        <f>IF('17. Overseas assets by country'!G129="","",'17. Overseas assets by country'!G129)</f>
        <v/>
      </c>
    </row>
    <row r="7175" spans="1:2">
      <c r="A7175" t="s">
        <v>2183</v>
      </c>
      <c r="B7175" s="246" t="str">
        <f>IF('17. Overseas assets by country'!A130="Please select country","",'17. Overseas assets by country'!A130)</f>
        <v/>
      </c>
    </row>
    <row r="7176" spans="1:2">
      <c r="A7176" t="s">
        <v>2184</v>
      </c>
      <c r="B7176" s="246" t="str">
        <f>IF('17. Overseas assets by country'!B130="","",'17. Overseas assets by country'!B130)</f>
        <v/>
      </c>
    </row>
    <row r="7177" spans="1:2">
      <c r="A7177" t="s">
        <v>2185</v>
      </c>
      <c r="B7177" s="246" t="str">
        <f>IF('17. Overseas assets by country'!C130="","",'17. Overseas assets by country'!C130)</f>
        <v/>
      </c>
    </row>
    <row r="7178" spans="1:2">
      <c r="A7178" t="s">
        <v>2186</v>
      </c>
      <c r="B7178" s="246" t="str">
        <f>IF('17. Overseas assets by country'!D130="","",'17. Overseas assets by country'!D130)</f>
        <v/>
      </c>
    </row>
    <row r="7179" spans="1:2">
      <c r="A7179" t="s">
        <v>2187</v>
      </c>
      <c r="B7179" s="246" t="str">
        <f>IF('17. Overseas assets by country'!E130="","",'17. Overseas assets by country'!E130)</f>
        <v/>
      </c>
    </row>
    <row r="7180" spans="1:2">
      <c r="A7180" t="s">
        <v>2188</v>
      </c>
      <c r="B7180" s="246" t="str">
        <f>IF('17. Overseas assets by country'!F130="","",'17. Overseas assets by country'!F130)</f>
        <v/>
      </c>
    </row>
    <row r="7181" spans="1:2">
      <c r="A7181" t="s">
        <v>2189</v>
      </c>
      <c r="B7181" s="246" t="str">
        <f>IF('17. Overseas assets by country'!G130="","",'17. Overseas assets by country'!G130)</f>
        <v/>
      </c>
    </row>
    <row r="7182" spans="1:2">
      <c r="A7182" t="s">
        <v>2190</v>
      </c>
      <c r="B7182" s="246" t="str">
        <f>IF('17. Overseas assets by country'!A131="Please select country","",'17. Overseas assets by country'!A131)</f>
        <v/>
      </c>
    </row>
    <row r="7183" spans="1:2">
      <c r="A7183" t="s">
        <v>2191</v>
      </c>
      <c r="B7183" s="246" t="str">
        <f>IF('17. Overseas assets by country'!B131="","",'17. Overseas assets by country'!B131)</f>
        <v/>
      </c>
    </row>
    <row r="7184" spans="1:2">
      <c r="A7184" t="s">
        <v>2192</v>
      </c>
      <c r="B7184" s="246" t="str">
        <f>IF('17. Overseas assets by country'!C131="","",'17. Overseas assets by country'!C131)</f>
        <v/>
      </c>
    </row>
    <row r="7185" spans="1:2">
      <c r="A7185" t="s">
        <v>2193</v>
      </c>
      <c r="B7185" s="246" t="str">
        <f>IF('17. Overseas assets by country'!D131="","",'17. Overseas assets by country'!D131)</f>
        <v/>
      </c>
    </row>
    <row r="7186" spans="1:2">
      <c r="A7186" t="s">
        <v>2194</v>
      </c>
      <c r="B7186" s="246" t="str">
        <f>IF('17. Overseas assets by country'!E131="","",'17. Overseas assets by country'!E131)</f>
        <v/>
      </c>
    </row>
    <row r="7187" spans="1:2">
      <c r="A7187" t="s">
        <v>2195</v>
      </c>
      <c r="B7187" s="246" t="str">
        <f>IF('17. Overseas assets by country'!F131="","",'17. Overseas assets by country'!F131)</f>
        <v/>
      </c>
    </row>
    <row r="7188" spans="1:2">
      <c r="A7188" t="s">
        <v>2196</v>
      </c>
      <c r="B7188" s="246" t="str">
        <f>IF('17. Overseas assets by country'!G131="","",'17. Overseas assets by country'!G131)</f>
        <v/>
      </c>
    </row>
    <row r="7189" spans="1:2">
      <c r="A7189" t="s">
        <v>2197</v>
      </c>
      <c r="B7189" s="246" t="str">
        <f>IF('17. Overseas assets by country'!A132="Please select country","",'17. Overseas assets by country'!A132)</f>
        <v/>
      </c>
    </row>
    <row r="7190" spans="1:2">
      <c r="A7190" t="s">
        <v>2198</v>
      </c>
      <c r="B7190" s="246" t="str">
        <f>IF('17. Overseas assets by country'!B132="","",'17. Overseas assets by country'!B132)</f>
        <v/>
      </c>
    </row>
    <row r="7191" spans="1:2">
      <c r="A7191" t="s">
        <v>2199</v>
      </c>
      <c r="B7191" s="246" t="str">
        <f>IF('17. Overseas assets by country'!C132="","",'17. Overseas assets by country'!C132)</f>
        <v/>
      </c>
    </row>
    <row r="7192" spans="1:2">
      <c r="A7192" t="s">
        <v>2200</v>
      </c>
      <c r="B7192" s="246" t="str">
        <f>IF('17. Overseas assets by country'!D132="","",'17. Overseas assets by country'!D132)</f>
        <v/>
      </c>
    </row>
    <row r="7193" spans="1:2">
      <c r="A7193" t="s">
        <v>2201</v>
      </c>
      <c r="B7193" s="246" t="str">
        <f>IF('17. Overseas assets by country'!E132="","",'17. Overseas assets by country'!E132)</f>
        <v/>
      </c>
    </row>
    <row r="7194" spans="1:2">
      <c r="A7194" t="s">
        <v>2202</v>
      </c>
      <c r="B7194" s="246" t="str">
        <f>IF('17. Overseas assets by country'!F132="","",'17. Overseas assets by country'!F132)</f>
        <v/>
      </c>
    </row>
    <row r="7195" spans="1:2">
      <c r="A7195" t="s">
        <v>2203</v>
      </c>
      <c r="B7195" s="246" t="str">
        <f>IF('17. Overseas assets by country'!G132="","",'17. Overseas assets by country'!G132)</f>
        <v/>
      </c>
    </row>
    <row r="7196" spans="1:2">
      <c r="A7196" t="s">
        <v>2204</v>
      </c>
      <c r="B7196" s="246" t="str">
        <f>IF('17. Overseas assets by country'!A133="Please select country","",'17. Overseas assets by country'!A133)</f>
        <v/>
      </c>
    </row>
    <row r="7197" spans="1:2">
      <c r="A7197" t="s">
        <v>2205</v>
      </c>
      <c r="B7197" s="246" t="str">
        <f>IF('17. Overseas assets by country'!B133="","",'17. Overseas assets by country'!B133)</f>
        <v/>
      </c>
    </row>
    <row r="7198" spans="1:2">
      <c r="A7198" t="s">
        <v>2206</v>
      </c>
      <c r="B7198" s="246" t="str">
        <f>IF('17. Overseas assets by country'!C133="","",'17. Overseas assets by country'!C133)</f>
        <v/>
      </c>
    </row>
    <row r="7199" spans="1:2">
      <c r="A7199" t="s">
        <v>2207</v>
      </c>
      <c r="B7199" s="246" t="str">
        <f>IF('17. Overseas assets by country'!D133="","",'17. Overseas assets by country'!D133)</f>
        <v/>
      </c>
    </row>
    <row r="7200" spans="1:2">
      <c r="A7200" t="s">
        <v>2208</v>
      </c>
      <c r="B7200" s="246" t="str">
        <f>IF('17. Overseas assets by country'!E133="","",'17. Overseas assets by country'!E133)</f>
        <v/>
      </c>
    </row>
    <row r="7201" spans="1:2">
      <c r="A7201" t="s">
        <v>2209</v>
      </c>
      <c r="B7201" s="246" t="str">
        <f>IF('17. Overseas assets by country'!F133="","",'17. Overseas assets by country'!F133)</f>
        <v/>
      </c>
    </row>
    <row r="7202" spans="1:2">
      <c r="A7202" t="s">
        <v>2210</v>
      </c>
      <c r="B7202" s="246" t="str">
        <f>IF('17. Overseas assets by country'!G133="","",'17. Overseas assets by country'!G133)</f>
        <v/>
      </c>
    </row>
    <row r="7203" spans="1:2">
      <c r="A7203" t="s">
        <v>2211</v>
      </c>
      <c r="B7203" s="246" t="str">
        <f>IF('17. Overseas assets by country'!A134="Please select country","",'17. Overseas assets by country'!A134)</f>
        <v/>
      </c>
    </row>
    <row r="7204" spans="1:2">
      <c r="A7204" t="s">
        <v>2212</v>
      </c>
      <c r="B7204" s="246" t="str">
        <f>IF('17. Overseas assets by country'!B134="","",'17. Overseas assets by country'!B134)</f>
        <v/>
      </c>
    </row>
    <row r="7205" spans="1:2">
      <c r="A7205" t="s">
        <v>2213</v>
      </c>
      <c r="B7205" s="246" t="str">
        <f>IF('17. Overseas assets by country'!C134="","",'17. Overseas assets by country'!C134)</f>
        <v/>
      </c>
    </row>
    <row r="7206" spans="1:2">
      <c r="A7206" t="s">
        <v>2214</v>
      </c>
      <c r="B7206" s="246" t="str">
        <f>IF('17. Overseas assets by country'!D134="","",'17. Overseas assets by country'!D134)</f>
        <v/>
      </c>
    </row>
    <row r="7207" spans="1:2">
      <c r="A7207" t="s">
        <v>2215</v>
      </c>
      <c r="B7207" s="246" t="str">
        <f>IF('17. Overseas assets by country'!E134="","",'17. Overseas assets by country'!E134)</f>
        <v/>
      </c>
    </row>
    <row r="7208" spans="1:2">
      <c r="A7208" t="s">
        <v>2216</v>
      </c>
      <c r="B7208" s="246" t="str">
        <f>IF('17. Overseas assets by country'!F134="","",'17. Overseas assets by country'!F134)</f>
        <v/>
      </c>
    </row>
    <row r="7209" spans="1:2">
      <c r="A7209" t="s">
        <v>2217</v>
      </c>
      <c r="B7209" s="246" t="str">
        <f>IF('17. Overseas assets by country'!G134="","",'17. Overseas assets by country'!G134)</f>
        <v/>
      </c>
    </row>
    <row r="7210" spans="1:2">
      <c r="A7210" t="s">
        <v>2218</v>
      </c>
      <c r="B7210" s="246" t="str">
        <f>IF('17. Overseas assets by country'!A135="Please select country","",'17. Overseas assets by country'!A135)</f>
        <v/>
      </c>
    </row>
    <row r="7211" spans="1:2">
      <c r="A7211" t="s">
        <v>2219</v>
      </c>
      <c r="B7211" s="246" t="str">
        <f>IF('17. Overseas assets by country'!B135="","",'17. Overseas assets by country'!B135)</f>
        <v/>
      </c>
    </row>
    <row r="7212" spans="1:2">
      <c r="A7212" t="s">
        <v>2220</v>
      </c>
      <c r="B7212" s="246" t="str">
        <f>IF('17. Overseas assets by country'!C135="","",'17. Overseas assets by country'!C135)</f>
        <v/>
      </c>
    </row>
    <row r="7213" spans="1:2">
      <c r="A7213" t="s">
        <v>2221</v>
      </c>
      <c r="B7213" s="246" t="str">
        <f>IF('17. Overseas assets by country'!D135="","",'17. Overseas assets by country'!D135)</f>
        <v/>
      </c>
    </row>
    <row r="7214" spans="1:2">
      <c r="A7214" t="s">
        <v>2222</v>
      </c>
      <c r="B7214" s="246" t="str">
        <f>IF('17. Overseas assets by country'!E135="","",'17. Overseas assets by country'!E135)</f>
        <v/>
      </c>
    </row>
    <row r="7215" spans="1:2">
      <c r="A7215" t="s">
        <v>2223</v>
      </c>
      <c r="B7215" s="246" t="str">
        <f>IF('17. Overseas assets by country'!F135="","",'17. Overseas assets by country'!F135)</f>
        <v/>
      </c>
    </row>
    <row r="7216" spans="1:2">
      <c r="A7216" t="s">
        <v>2224</v>
      </c>
      <c r="B7216" s="246" t="str">
        <f>IF('17. Overseas assets by country'!G135="","",'17. Overseas assets by country'!G135)</f>
        <v/>
      </c>
    </row>
    <row r="7217" spans="1:2">
      <c r="A7217" t="s">
        <v>2225</v>
      </c>
      <c r="B7217" s="246" t="str">
        <f>IF('17. Overseas assets by country'!A136="Please select country","",'17. Overseas assets by country'!A136)</f>
        <v/>
      </c>
    </row>
    <row r="7218" spans="1:2">
      <c r="A7218" t="s">
        <v>2226</v>
      </c>
      <c r="B7218" s="246" t="str">
        <f>IF('17. Overseas assets by country'!B136="","",'17. Overseas assets by country'!B136)</f>
        <v/>
      </c>
    </row>
    <row r="7219" spans="1:2">
      <c r="A7219" t="s">
        <v>2227</v>
      </c>
      <c r="B7219" s="246" t="str">
        <f>IF('17. Overseas assets by country'!C136="","",'17. Overseas assets by country'!C136)</f>
        <v/>
      </c>
    </row>
    <row r="7220" spans="1:2">
      <c r="A7220" t="s">
        <v>2228</v>
      </c>
      <c r="B7220" s="246" t="str">
        <f>IF('17. Overseas assets by country'!D136="","",'17. Overseas assets by country'!D136)</f>
        <v/>
      </c>
    </row>
    <row r="7221" spans="1:2">
      <c r="A7221" t="s">
        <v>2229</v>
      </c>
      <c r="B7221" s="246" t="str">
        <f>IF('17. Overseas assets by country'!E136="","",'17. Overseas assets by country'!E136)</f>
        <v/>
      </c>
    </row>
    <row r="7222" spans="1:2">
      <c r="A7222" t="s">
        <v>2230</v>
      </c>
      <c r="B7222" s="246" t="str">
        <f>IF('17. Overseas assets by country'!F136="","",'17. Overseas assets by country'!F136)</f>
        <v/>
      </c>
    </row>
    <row r="7223" spans="1:2">
      <c r="A7223" t="s">
        <v>2231</v>
      </c>
      <c r="B7223" s="246" t="str">
        <f>IF('17. Overseas assets by country'!G136="","",'17. Overseas assets by country'!G136)</f>
        <v/>
      </c>
    </row>
    <row r="7224" spans="1:2">
      <c r="A7224" t="s">
        <v>2232</v>
      </c>
      <c r="B7224" s="246" t="str">
        <f>IF('17. Overseas assets by country'!A137="Please select country","",'17. Overseas assets by country'!A137)</f>
        <v/>
      </c>
    </row>
    <row r="7225" spans="1:2">
      <c r="A7225" t="s">
        <v>2233</v>
      </c>
      <c r="B7225" s="246" t="str">
        <f>IF('17. Overseas assets by country'!B137="","",'17. Overseas assets by country'!B137)</f>
        <v/>
      </c>
    </row>
    <row r="7226" spans="1:2">
      <c r="A7226" t="s">
        <v>2234</v>
      </c>
      <c r="B7226" s="246" t="str">
        <f>IF('17. Overseas assets by country'!C137="","",'17. Overseas assets by country'!C137)</f>
        <v/>
      </c>
    </row>
    <row r="7227" spans="1:2">
      <c r="A7227" t="s">
        <v>2235</v>
      </c>
      <c r="B7227" s="246" t="str">
        <f>IF('17. Overseas assets by country'!D137="","",'17. Overseas assets by country'!D137)</f>
        <v/>
      </c>
    </row>
    <row r="7228" spans="1:2">
      <c r="A7228" t="s">
        <v>2236</v>
      </c>
      <c r="B7228" s="246" t="str">
        <f>IF('17. Overseas assets by country'!E137="","",'17. Overseas assets by country'!E137)</f>
        <v/>
      </c>
    </row>
    <row r="7229" spans="1:2">
      <c r="A7229" t="s">
        <v>2237</v>
      </c>
      <c r="B7229" s="246" t="str">
        <f>IF('17. Overseas assets by country'!F137="","",'17. Overseas assets by country'!F137)</f>
        <v/>
      </c>
    </row>
    <row r="7230" spans="1:2">
      <c r="A7230" t="s">
        <v>2238</v>
      </c>
      <c r="B7230" s="246" t="str">
        <f>IF('17. Overseas assets by country'!G137="","",'17. Overseas assets by country'!G137)</f>
        <v/>
      </c>
    </row>
    <row r="7231" spans="1:2">
      <c r="A7231" t="s">
        <v>2239</v>
      </c>
      <c r="B7231" s="246" t="str">
        <f>IF('17. Overseas assets by country'!A138="Please select country","",'17. Overseas assets by country'!A138)</f>
        <v/>
      </c>
    </row>
    <row r="7232" spans="1:2">
      <c r="A7232" t="s">
        <v>2240</v>
      </c>
      <c r="B7232" s="246" t="str">
        <f>IF('17. Overseas assets by country'!B138="","",'17. Overseas assets by country'!B138)</f>
        <v/>
      </c>
    </row>
    <row r="7233" spans="1:2">
      <c r="A7233" t="s">
        <v>2241</v>
      </c>
      <c r="B7233" s="246" t="str">
        <f>IF('17. Overseas assets by country'!C138="","",'17. Overseas assets by country'!C138)</f>
        <v/>
      </c>
    </row>
    <row r="7234" spans="1:2">
      <c r="A7234" t="s">
        <v>2242</v>
      </c>
      <c r="B7234" s="246" t="str">
        <f>IF('17. Overseas assets by country'!D138="","",'17. Overseas assets by country'!D138)</f>
        <v/>
      </c>
    </row>
    <row r="7235" spans="1:2">
      <c r="A7235" t="s">
        <v>2243</v>
      </c>
      <c r="B7235" s="246" t="str">
        <f>IF('17. Overseas assets by country'!E138="","",'17. Overseas assets by country'!E138)</f>
        <v/>
      </c>
    </row>
    <row r="7236" spans="1:2">
      <c r="A7236" t="s">
        <v>2244</v>
      </c>
      <c r="B7236" s="246" t="str">
        <f>IF('17. Overseas assets by country'!F138="","",'17. Overseas assets by country'!F138)</f>
        <v/>
      </c>
    </row>
    <row r="7237" spans="1:2">
      <c r="A7237" t="s">
        <v>2245</v>
      </c>
      <c r="B7237" s="246" t="str">
        <f>IF('17. Overseas assets by country'!G138="","",'17. Overseas assets by country'!G138)</f>
        <v/>
      </c>
    </row>
    <row r="7238" spans="1:2">
      <c r="A7238" t="s">
        <v>2246</v>
      </c>
      <c r="B7238" s="246" t="str">
        <f>IF('17. Overseas assets by country'!A139="Please select country","",'17. Overseas assets by country'!A139)</f>
        <v/>
      </c>
    </row>
    <row r="7239" spans="1:2">
      <c r="A7239" t="s">
        <v>2247</v>
      </c>
      <c r="B7239" s="246" t="str">
        <f>IF('17. Overseas assets by country'!B139="","",'17. Overseas assets by country'!B139)</f>
        <v/>
      </c>
    </row>
    <row r="7240" spans="1:2">
      <c r="A7240" t="s">
        <v>2248</v>
      </c>
      <c r="B7240" s="246" t="str">
        <f>IF('17. Overseas assets by country'!C139="","",'17. Overseas assets by country'!C139)</f>
        <v/>
      </c>
    </row>
    <row r="7241" spans="1:2">
      <c r="A7241" t="s">
        <v>2249</v>
      </c>
      <c r="B7241" s="246" t="str">
        <f>IF('17. Overseas assets by country'!D139="","",'17. Overseas assets by country'!D139)</f>
        <v/>
      </c>
    </row>
    <row r="7242" spans="1:2">
      <c r="A7242" t="s">
        <v>2250</v>
      </c>
      <c r="B7242" s="246" t="str">
        <f>IF('17. Overseas assets by country'!E139="","",'17. Overseas assets by country'!E139)</f>
        <v/>
      </c>
    </row>
    <row r="7243" spans="1:2">
      <c r="A7243" t="s">
        <v>2251</v>
      </c>
      <c r="B7243" s="246" t="str">
        <f>IF('17. Overseas assets by country'!F139="","",'17. Overseas assets by country'!F139)</f>
        <v/>
      </c>
    </row>
    <row r="7244" spans="1:2">
      <c r="A7244" t="s">
        <v>2252</v>
      </c>
      <c r="B7244" s="246" t="str">
        <f>IF('17. Overseas assets by country'!G139="","",'17. Overseas assets by country'!G139)</f>
        <v/>
      </c>
    </row>
    <row r="7245" spans="1:2">
      <c r="A7245" t="s">
        <v>2253</v>
      </c>
      <c r="B7245" s="246" t="str">
        <f>IF('17. Overseas assets by country'!A140="Please select country","",'17. Overseas assets by country'!A140)</f>
        <v/>
      </c>
    </row>
    <row r="7246" spans="1:2">
      <c r="A7246" t="s">
        <v>2254</v>
      </c>
      <c r="B7246" s="246" t="str">
        <f>IF('17. Overseas assets by country'!B140="","",'17. Overseas assets by country'!B140)</f>
        <v/>
      </c>
    </row>
    <row r="7247" spans="1:2">
      <c r="A7247" t="s">
        <v>2255</v>
      </c>
      <c r="B7247" s="246" t="str">
        <f>IF('17. Overseas assets by country'!C140="","",'17. Overseas assets by country'!C140)</f>
        <v/>
      </c>
    </row>
    <row r="7248" spans="1:2">
      <c r="A7248" t="s">
        <v>2256</v>
      </c>
      <c r="B7248" s="246" t="str">
        <f>IF('17. Overseas assets by country'!D140="","",'17. Overseas assets by country'!D140)</f>
        <v/>
      </c>
    </row>
    <row r="7249" spans="1:2">
      <c r="A7249" t="s">
        <v>2257</v>
      </c>
      <c r="B7249" s="246" t="str">
        <f>IF('17. Overseas assets by country'!E140="","",'17. Overseas assets by country'!E140)</f>
        <v/>
      </c>
    </row>
    <row r="7250" spans="1:2">
      <c r="A7250" t="s">
        <v>2258</v>
      </c>
      <c r="B7250" s="246" t="str">
        <f>IF('17. Overseas assets by country'!F140="","",'17. Overseas assets by country'!F140)</f>
        <v/>
      </c>
    </row>
    <row r="7251" spans="1:2">
      <c r="A7251" t="s">
        <v>2259</v>
      </c>
      <c r="B7251" s="246" t="str">
        <f>IF('17. Overseas assets by country'!G140="","",'17. Overseas assets by country'!G140)</f>
        <v/>
      </c>
    </row>
    <row r="7252" spans="1:2">
      <c r="A7252" t="s">
        <v>2260</v>
      </c>
      <c r="B7252" s="246" t="str">
        <f>IF('17. Overseas assets by country'!A141="Please select country","",'17. Overseas assets by country'!A141)</f>
        <v/>
      </c>
    </row>
    <row r="7253" spans="1:2">
      <c r="A7253" t="s">
        <v>2261</v>
      </c>
      <c r="B7253" s="246" t="str">
        <f>IF('17. Overseas assets by country'!B141="","",'17. Overseas assets by country'!B141)</f>
        <v/>
      </c>
    </row>
    <row r="7254" spans="1:2">
      <c r="A7254" t="s">
        <v>2262</v>
      </c>
      <c r="B7254" s="246" t="str">
        <f>IF('17. Overseas assets by country'!C141="","",'17. Overseas assets by country'!C141)</f>
        <v/>
      </c>
    </row>
    <row r="7255" spans="1:2">
      <c r="A7255" t="s">
        <v>2263</v>
      </c>
      <c r="B7255" s="246" t="str">
        <f>IF('17. Overseas assets by country'!D141="","",'17. Overseas assets by country'!D141)</f>
        <v/>
      </c>
    </row>
    <row r="7256" spans="1:2">
      <c r="A7256" t="s">
        <v>2264</v>
      </c>
      <c r="B7256" s="246" t="str">
        <f>IF('17. Overseas assets by country'!E141="","",'17. Overseas assets by country'!E141)</f>
        <v/>
      </c>
    </row>
    <row r="7257" spans="1:2">
      <c r="A7257" t="s">
        <v>2265</v>
      </c>
      <c r="B7257" s="246" t="str">
        <f>IF('17. Overseas assets by country'!F141="","",'17. Overseas assets by country'!F141)</f>
        <v/>
      </c>
    </row>
    <row r="7258" spans="1:2">
      <c r="A7258" t="s">
        <v>2266</v>
      </c>
      <c r="B7258" s="246" t="str">
        <f>IF('17. Overseas assets by country'!G141="","",'17. Overseas assets by country'!G141)</f>
        <v/>
      </c>
    </row>
    <row r="7259" spans="1:2">
      <c r="A7259" t="s">
        <v>2267</v>
      </c>
      <c r="B7259" s="246" t="str">
        <f>IF('17. Overseas assets by country'!A142="Please select country","",'17. Overseas assets by country'!A142)</f>
        <v/>
      </c>
    </row>
    <row r="7260" spans="1:2">
      <c r="A7260" t="s">
        <v>2268</v>
      </c>
      <c r="B7260" s="246" t="str">
        <f>IF('17. Overseas assets by country'!B142="","",'17. Overseas assets by country'!B142)</f>
        <v/>
      </c>
    </row>
    <row r="7261" spans="1:2">
      <c r="A7261" t="s">
        <v>2269</v>
      </c>
      <c r="B7261" s="246" t="str">
        <f>IF('17. Overseas assets by country'!C142="","",'17. Overseas assets by country'!C142)</f>
        <v/>
      </c>
    </row>
    <row r="7262" spans="1:2">
      <c r="A7262" t="s">
        <v>2270</v>
      </c>
      <c r="B7262" s="246" t="str">
        <f>IF('17. Overseas assets by country'!D142="","",'17. Overseas assets by country'!D142)</f>
        <v/>
      </c>
    </row>
    <row r="7263" spans="1:2">
      <c r="A7263" t="s">
        <v>2271</v>
      </c>
      <c r="B7263" s="246" t="str">
        <f>IF('17. Overseas assets by country'!E142="","",'17. Overseas assets by country'!E142)</f>
        <v/>
      </c>
    </row>
    <row r="7264" spans="1:2">
      <c r="A7264" t="s">
        <v>2272</v>
      </c>
      <c r="B7264" s="246" t="str">
        <f>IF('17. Overseas assets by country'!F142="","",'17. Overseas assets by country'!F142)</f>
        <v/>
      </c>
    </row>
    <row r="7265" spans="1:2">
      <c r="A7265" t="s">
        <v>2273</v>
      </c>
      <c r="B7265" s="246" t="str">
        <f>IF('17. Overseas assets by country'!G142="","",'17. Overseas assets by country'!G142)</f>
        <v/>
      </c>
    </row>
    <row r="7266" spans="1:2">
      <c r="A7266" t="s">
        <v>2274</v>
      </c>
      <c r="B7266" s="246" t="str">
        <f>IF('17. Overseas assets by country'!A143="Please select country","",'17. Overseas assets by country'!A143)</f>
        <v/>
      </c>
    </row>
    <row r="7267" spans="1:2">
      <c r="A7267" t="s">
        <v>2275</v>
      </c>
      <c r="B7267" s="246" t="str">
        <f>IF('17. Overseas assets by country'!B143="","",'17. Overseas assets by country'!B143)</f>
        <v/>
      </c>
    </row>
    <row r="7268" spans="1:2">
      <c r="A7268" t="s">
        <v>2276</v>
      </c>
      <c r="B7268" s="246" t="str">
        <f>IF('17. Overseas assets by country'!C143="","",'17. Overseas assets by country'!C143)</f>
        <v/>
      </c>
    </row>
    <row r="7269" spans="1:2">
      <c r="A7269" t="s">
        <v>2277</v>
      </c>
      <c r="B7269" s="246" t="str">
        <f>IF('17. Overseas assets by country'!D143="","",'17. Overseas assets by country'!D143)</f>
        <v/>
      </c>
    </row>
    <row r="7270" spans="1:2">
      <c r="A7270" t="s">
        <v>2278</v>
      </c>
      <c r="B7270" s="246" t="str">
        <f>IF('17. Overseas assets by country'!E143="","",'17. Overseas assets by country'!E143)</f>
        <v/>
      </c>
    </row>
    <row r="7271" spans="1:2">
      <c r="A7271" t="s">
        <v>2279</v>
      </c>
      <c r="B7271" s="246" t="str">
        <f>IF('17. Overseas assets by country'!F143="","",'17. Overseas assets by country'!F143)</f>
        <v/>
      </c>
    </row>
    <row r="7272" spans="1:2">
      <c r="A7272" t="s">
        <v>2280</v>
      </c>
      <c r="B7272" s="246" t="str">
        <f>IF('17. Overseas assets by country'!G143="","",'17. Overseas assets by country'!G143)</f>
        <v/>
      </c>
    </row>
    <row r="7273" spans="1:2">
      <c r="A7273" t="s">
        <v>4753</v>
      </c>
      <c r="B7273" s="246" t="str">
        <f>IF('17. Overseas assets by country'!A144="Please select country","",'17. Overseas assets by country'!A144)</f>
        <v/>
      </c>
    </row>
    <row r="7274" spans="1:2">
      <c r="A7274" t="s">
        <v>4754</v>
      </c>
      <c r="B7274" s="246" t="str">
        <f>IF('17. Overseas assets by country'!B144="","",'17. Overseas assets by country'!B144)</f>
        <v/>
      </c>
    </row>
    <row r="7275" spans="1:2">
      <c r="A7275" t="s">
        <v>4755</v>
      </c>
      <c r="B7275" s="246" t="str">
        <f>IF('17. Overseas assets by country'!C144="","",'17. Overseas assets by country'!C144)</f>
        <v/>
      </c>
    </row>
    <row r="7276" spans="1:2">
      <c r="A7276" t="s">
        <v>4756</v>
      </c>
      <c r="B7276" s="246" t="str">
        <f>IF('17. Overseas assets by country'!D144="","",'17. Overseas assets by country'!D144)</f>
        <v/>
      </c>
    </row>
    <row r="7277" spans="1:2">
      <c r="A7277" t="s">
        <v>4757</v>
      </c>
      <c r="B7277" s="246" t="str">
        <f>IF('17. Overseas assets by country'!E144="","",'17. Overseas assets by country'!E144)</f>
        <v/>
      </c>
    </row>
    <row r="7278" spans="1:2">
      <c r="A7278" t="s">
        <v>4758</v>
      </c>
      <c r="B7278" s="246" t="str">
        <f>IF('17. Overseas assets by country'!F144="","",'17. Overseas assets by country'!F144)</f>
        <v/>
      </c>
    </row>
    <row r="7279" spans="1:2">
      <c r="A7279" t="s">
        <v>4759</v>
      </c>
      <c r="B7279" s="246" t="str">
        <f>IF('17. Overseas assets by country'!G144="","",'17. Overseas assets by country'!G144)</f>
        <v/>
      </c>
    </row>
    <row r="7280" spans="1:2">
      <c r="A7280" t="s">
        <v>4760</v>
      </c>
      <c r="B7280" s="246" t="str">
        <f>IF('17. Overseas assets by country'!A145="Please select country","",'17. Overseas assets by country'!A145)</f>
        <v/>
      </c>
    </row>
    <row r="7281" spans="1:2">
      <c r="A7281" t="s">
        <v>4761</v>
      </c>
      <c r="B7281" s="246" t="str">
        <f>IF('17. Overseas assets by country'!B145="","",'17. Overseas assets by country'!B145)</f>
        <v/>
      </c>
    </row>
    <row r="7282" spans="1:2">
      <c r="A7282" t="s">
        <v>4762</v>
      </c>
      <c r="B7282" s="246" t="str">
        <f>IF('17. Overseas assets by country'!C145="","",'17. Overseas assets by country'!C145)</f>
        <v/>
      </c>
    </row>
    <row r="7283" spans="1:2">
      <c r="A7283" t="s">
        <v>4763</v>
      </c>
      <c r="B7283" s="246" t="str">
        <f>IF('17. Overseas assets by country'!D145="","",'17. Overseas assets by country'!D145)</f>
        <v/>
      </c>
    </row>
    <row r="7284" spans="1:2">
      <c r="A7284" t="s">
        <v>4764</v>
      </c>
      <c r="B7284" s="246" t="str">
        <f>IF('17. Overseas assets by country'!E145="","",'17. Overseas assets by country'!E145)</f>
        <v/>
      </c>
    </row>
    <row r="7285" spans="1:2">
      <c r="A7285" t="s">
        <v>4765</v>
      </c>
      <c r="B7285" s="246" t="str">
        <f>IF('17. Overseas assets by country'!F145="","",'17. Overseas assets by country'!F145)</f>
        <v/>
      </c>
    </row>
    <row r="7286" spans="1:2">
      <c r="A7286" t="s">
        <v>4766</v>
      </c>
      <c r="B7286" s="246" t="str">
        <f>IF('17. Overseas assets by country'!G145="","",'17. Overseas assets by country'!G145)</f>
        <v/>
      </c>
    </row>
    <row r="7287" spans="1:2">
      <c r="A7287" t="s">
        <v>4767</v>
      </c>
      <c r="B7287" s="246" t="str">
        <f>IF('17. Overseas assets by country'!A146="Please select country","",'17. Overseas assets by country'!A146)</f>
        <v/>
      </c>
    </row>
    <row r="7288" spans="1:2">
      <c r="A7288" t="s">
        <v>4768</v>
      </c>
      <c r="B7288" s="246" t="str">
        <f>IF('17. Overseas assets by country'!B146="","",'17. Overseas assets by country'!B146)</f>
        <v/>
      </c>
    </row>
    <row r="7289" spans="1:2">
      <c r="A7289" t="s">
        <v>4769</v>
      </c>
      <c r="B7289" s="246" t="str">
        <f>IF('17. Overseas assets by country'!C146="","",'17. Overseas assets by country'!C146)</f>
        <v/>
      </c>
    </row>
    <row r="7290" spans="1:2">
      <c r="A7290" t="s">
        <v>4770</v>
      </c>
      <c r="B7290" s="246" t="str">
        <f>IF('17. Overseas assets by country'!D146="","",'17. Overseas assets by country'!D146)</f>
        <v/>
      </c>
    </row>
    <row r="7291" spans="1:2">
      <c r="A7291" t="s">
        <v>4771</v>
      </c>
      <c r="B7291" s="246" t="str">
        <f>IF('17. Overseas assets by country'!E146="","",'17. Overseas assets by country'!E146)</f>
        <v/>
      </c>
    </row>
    <row r="7292" spans="1:2">
      <c r="A7292" t="s">
        <v>4772</v>
      </c>
      <c r="B7292" s="246" t="str">
        <f>IF('17. Overseas assets by country'!F146="","",'17. Overseas assets by country'!F146)</f>
        <v/>
      </c>
    </row>
    <row r="7293" spans="1:2">
      <c r="A7293" t="s">
        <v>4773</v>
      </c>
      <c r="B7293" s="246" t="str">
        <f>IF('17. Overseas assets by country'!G146="","",'17. Overseas assets by country'!G146)</f>
        <v/>
      </c>
    </row>
    <row r="7294" spans="1:2">
      <c r="A7294" t="s">
        <v>4774</v>
      </c>
      <c r="B7294" s="246" t="str">
        <f>IF('17. Overseas assets by country'!A147="Please select country","",'17. Overseas assets by country'!A147)</f>
        <v/>
      </c>
    </row>
    <row r="7295" spans="1:2">
      <c r="A7295" t="s">
        <v>4775</v>
      </c>
      <c r="B7295" s="246" t="str">
        <f>IF('17. Overseas assets by country'!B147="","",'17. Overseas assets by country'!B147)</f>
        <v/>
      </c>
    </row>
    <row r="7296" spans="1:2">
      <c r="A7296" t="s">
        <v>4776</v>
      </c>
      <c r="B7296" s="246" t="str">
        <f>IF('17. Overseas assets by country'!C147="","",'17. Overseas assets by country'!C147)</f>
        <v/>
      </c>
    </row>
    <row r="7297" spans="1:2">
      <c r="A7297" t="s">
        <v>4777</v>
      </c>
      <c r="B7297" s="246" t="str">
        <f>IF('17. Overseas assets by country'!D147="","",'17. Overseas assets by country'!D147)</f>
        <v/>
      </c>
    </row>
    <row r="7298" spans="1:2">
      <c r="A7298" t="s">
        <v>4778</v>
      </c>
      <c r="B7298" s="246" t="str">
        <f>IF('17. Overseas assets by country'!E147="","",'17. Overseas assets by country'!E147)</f>
        <v/>
      </c>
    </row>
    <row r="7299" spans="1:2">
      <c r="A7299" t="s">
        <v>4779</v>
      </c>
      <c r="B7299" s="246" t="str">
        <f>IF('17. Overseas assets by country'!F147="","",'17. Overseas assets by country'!F147)</f>
        <v/>
      </c>
    </row>
    <row r="7300" spans="1:2">
      <c r="A7300" t="s">
        <v>4780</v>
      </c>
      <c r="B7300" s="246" t="str">
        <f>IF('17. Overseas assets by country'!G147="","",'17. Overseas assets by country'!G147)</f>
        <v/>
      </c>
    </row>
    <row r="7301" spans="1:2">
      <c r="A7301" t="s">
        <v>4781</v>
      </c>
      <c r="B7301" s="246" t="str">
        <f>IF('17. Overseas assets by country'!A148="Please select country","",'17. Overseas assets by country'!A148)</f>
        <v/>
      </c>
    </row>
    <row r="7302" spans="1:2">
      <c r="A7302" t="s">
        <v>4782</v>
      </c>
      <c r="B7302" s="246" t="str">
        <f>IF('17. Overseas assets by country'!B148="","",'17. Overseas assets by country'!B148)</f>
        <v/>
      </c>
    </row>
    <row r="7303" spans="1:2">
      <c r="A7303" t="s">
        <v>4783</v>
      </c>
      <c r="B7303" s="246" t="str">
        <f>IF('17. Overseas assets by country'!C148="","",'17. Overseas assets by country'!C148)</f>
        <v/>
      </c>
    </row>
    <row r="7304" spans="1:2">
      <c r="A7304" t="s">
        <v>4784</v>
      </c>
      <c r="B7304" s="246" t="str">
        <f>IF('17. Overseas assets by country'!D148="","",'17. Overseas assets by country'!D148)</f>
        <v/>
      </c>
    </row>
    <row r="7305" spans="1:2">
      <c r="A7305" t="s">
        <v>4785</v>
      </c>
      <c r="B7305" s="246" t="str">
        <f>IF('17. Overseas assets by country'!E148="","",'17. Overseas assets by country'!E148)</f>
        <v/>
      </c>
    </row>
    <row r="7306" spans="1:2">
      <c r="A7306" t="s">
        <v>4786</v>
      </c>
      <c r="B7306" s="246" t="str">
        <f>IF('17. Overseas assets by country'!F148="","",'17. Overseas assets by country'!F148)</f>
        <v/>
      </c>
    </row>
    <row r="7307" spans="1:2">
      <c r="A7307" t="s">
        <v>4787</v>
      </c>
      <c r="B7307" s="246" t="str">
        <f>IF('17. Overseas assets by country'!G148="","",'17. Overseas assets by country'!G148)</f>
        <v/>
      </c>
    </row>
    <row r="7308" spans="1:2">
      <c r="A7308" t="s">
        <v>4788</v>
      </c>
      <c r="B7308" s="246" t="str">
        <f>IF('17. Overseas assets by country'!A149="Please select country","",'17. Overseas assets by country'!A149)</f>
        <v/>
      </c>
    </row>
    <row r="7309" spans="1:2">
      <c r="A7309" t="s">
        <v>4789</v>
      </c>
      <c r="B7309" s="246" t="str">
        <f>IF('17. Overseas assets by country'!B149="","",'17. Overseas assets by country'!B149)</f>
        <v/>
      </c>
    </row>
    <row r="7310" spans="1:2">
      <c r="A7310" t="s">
        <v>4790</v>
      </c>
      <c r="B7310" s="246" t="str">
        <f>IF('17. Overseas assets by country'!C149="","",'17. Overseas assets by country'!C149)</f>
        <v/>
      </c>
    </row>
    <row r="7311" spans="1:2">
      <c r="A7311" t="s">
        <v>4791</v>
      </c>
      <c r="B7311" s="246" t="str">
        <f>IF('17. Overseas assets by country'!D149="","",'17. Overseas assets by country'!D149)</f>
        <v/>
      </c>
    </row>
    <row r="7312" spans="1:2">
      <c r="A7312" t="s">
        <v>4792</v>
      </c>
      <c r="B7312" s="246" t="str">
        <f>IF('17. Overseas assets by country'!E149="","",'17. Overseas assets by country'!E149)</f>
        <v/>
      </c>
    </row>
    <row r="7313" spans="1:2">
      <c r="A7313" t="s">
        <v>4793</v>
      </c>
      <c r="B7313" s="246" t="str">
        <f>IF('17. Overseas assets by country'!F149="","",'17. Overseas assets by country'!F149)</f>
        <v/>
      </c>
    </row>
    <row r="7314" spans="1:2">
      <c r="A7314" t="s">
        <v>4794</v>
      </c>
      <c r="B7314" s="246" t="str">
        <f>IF('17. Overseas assets by country'!G149="","",'17. Overseas assets by country'!G149)</f>
        <v/>
      </c>
    </row>
    <row r="7315" spans="1:2">
      <c r="A7315" t="s">
        <v>4795</v>
      </c>
      <c r="B7315" s="246" t="str">
        <f>IF('17. Overseas assets by country'!A150="Please select country","",'17. Overseas assets by country'!A150)</f>
        <v/>
      </c>
    </row>
    <row r="7316" spans="1:2">
      <c r="A7316" t="s">
        <v>4796</v>
      </c>
      <c r="B7316" s="246" t="str">
        <f>IF('17. Overseas assets by country'!B150="","",'17. Overseas assets by country'!B150)</f>
        <v/>
      </c>
    </row>
    <row r="7317" spans="1:2">
      <c r="A7317" t="s">
        <v>4797</v>
      </c>
      <c r="B7317" s="246" t="str">
        <f>IF('17. Overseas assets by country'!C150="","",'17. Overseas assets by country'!C150)</f>
        <v/>
      </c>
    </row>
    <row r="7318" spans="1:2">
      <c r="A7318" t="s">
        <v>4798</v>
      </c>
      <c r="B7318" s="246" t="str">
        <f>IF('17. Overseas assets by country'!D150="","",'17. Overseas assets by country'!D150)</f>
        <v/>
      </c>
    </row>
    <row r="7319" spans="1:2">
      <c r="A7319" t="s">
        <v>4799</v>
      </c>
      <c r="B7319" s="246" t="str">
        <f>IF('17. Overseas assets by country'!E150="","",'17. Overseas assets by country'!E150)</f>
        <v/>
      </c>
    </row>
    <row r="7320" spans="1:2">
      <c r="A7320" t="s">
        <v>4800</v>
      </c>
      <c r="B7320" s="246" t="str">
        <f>IF('17. Overseas assets by country'!F150="","",'17. Overseas assets by country'!F150)</f>
        <v/>
      </c>
    </row>
    <row r="7321" spans="1:2">
      <c r="A7321" t="s">
        <v>4801</v>
      </c>
      <c r="B7321" s="246" t="str">
        <f>IF('17. Overseas assets by country'!G150="","",'17. Overseas assets by country'!G150)</f>
        <v/>
      </c>
    </row>
    <row r="7322" spans="1:2">
      <c r="A7322" t="s">
        <v>4802</v>
      </c>
      <c r="B7322" s="246" t="str">
        <f>IF('17. Overseas assets by country'!A151="Please select country","",'17. Overseas assets by country'!A151)</f>
        <v/>
      </c>
    </row>
    <row r="7323" spans="1:2">
      <c r="A7323" t="s">
        <v>4803</v>
      </c>
      <c r="B7323" s="246" t="str">
        <f>IF('17. Overseas assets by country'!B151="","",'17. Overseas assets by country'!B151)</f>
        <v/>
      </c>
    </row>
    <row r="7324" spans="1:2">
      <c r="A7324" t="s">
        <v>4804</v>
      </c>
      <c r="B7324" s="246" t="str">
        <f>IF('17. Overseas assets by country'!C151="","",'17. Overseas assets by country'!C151)</f>
        <v/>
      </c>
    </row>
    <row r="7325" spans="1:2">
      <c r="A7325" t="s">
        <v>4805</v>
      </c>
      <c r="B7325" s="246" t="str">
        <f>IF('17. Overseas assets by country'!D151="","",'17. Overseas assets by country'!D151)</f>
        <v/>
      </c>
    </row>
    <row r="7326" spans="1:2">
      <c r="A7326" t="s">
        <v>4806</v>
      </c>
      <c r="B7326" s="246" t="str">
        <f>IF('17. Overseas assets by country'!E151="","",'17. Overseas assets by country'!E151)</f>
        <v/>
      </c>
    </row>
    <row r="7327" spans="1:2">
      <c r="A7327" t="s">
        <v>4807</v>
      </c>
      <c r="B7327" s="246" t="str">
        <f>IF('17. Overseas assets by country'!F151="","",'17. Overseas assets by country'!F151)</f>
        <v/>
      </c>
    </row>
    <row r="7328" spans="1:2">
      <c r="A7328" t="s">
        <v>4808</v>
      </c>
      <c r="B7328" s="246" t="str">
        <f>IF('17. Overseas assets by country'!G151="","",'17. Overseas assets by country'!G151)</f>
        <v/>
      </c>
    </row>
    <row r="7329" spans="1:2">
      <c r="A7329" t="s">
        <v>4809</v>
      </c>
      <c r="B7329" s="246" t="str">
        <f>IF('17. Overseas assets by country'!A152="Please select country","",'17. Overseas assets by country'!A152)</f>
        <v/>
      </c>
    </row>
    <row r="7330" spans="1:2">
      <c r="A7330" t="s">
        <v>4810</v>
      </c>
      <c r="B7330" s="246" t="str">
        <f>IF('17. Overseas assets by country'!B152="","",'17. Overseas assets by country'!B152)</f>
        <v/>
      </c>
    </row>
    <row r="7331" spans="1:2">
      <c r="A7331" t="s">
        <v>4811</v>
      </c>
      <c r="B7331" s="246" t="str">
        <f>IF('17. Overseas assets by country'!C152="","",'17. Overseas assets by country'!C152)</f>
        <v/>
      </c>
    </row>
    <row r="7332" spans="1:2">
      <c r="A7332" t="s">
        <v>4812</v>
      </c>
      <c r="B7332" s="246" t="str">
        <f>IF('17. Overseas assets by country'!D152="","",'17. Overseas assets by country'!D152)</f>
        <v/>
      </c>
    </row>
    <row r="7333" spans="1:2">
      <c r="A7333" t="s">
        <v>4813</v>
      </c>
      <c r="B7333" s="246" t="str">
        <f>IF('17. Overseas assets by country'!E152="","",'17. Overseas assets by country'!E152)</f>
        <v/>
      </c>
    </row>
    <row r="7334" spans="1:2">
      <c r="A7334" t="s">
        <v>4814</v>
      </c>
      <c r="B7334" s="246" t="str">
        <f>IF('17. Overseas assets by country'!F152="","",'17. Overseas assets by country'!F152)</f>
        <v/>
      </c>
    </row>
    <row r="7335" spans="1:2">
      <c r="A7335" t="s">
        <v>4815</v>
      </c>
      <c r="B7335" s="246" t="str">
        <f>IF('17. Overseas assets by country'!G152="","",'17. Overseas assets by country'!G152)</f>
        <v/>
      </c>
    </row>
    <row r="7336" spans="1:2">
      <c r="A7336" t="s">
        <v>4816</v>
      </c>
      <c r="B7336" s="246" t="str">
        <f>IF('17. Overseas assets by country'!A153="Please select country","",'17. Overseas assets by country'!A153)</f>
        <v/>
      </c>
    </row>
    <row r="7337" spans="1:2">
      <c r="A7337" t="s">
        <v>4817</v>
      </c>
      <c r="B7337" s="246" t="str">
        <f>IF('17. Overseas assets by country'!B153="","",'17. Overseas assets by country'!B153)</f>
        <v/>
      </c>
    </row>
    <row r="7338" spans="1:2">
      <c r="A7338" t="s">
        <v>4818</v>
      </c>
      <c r="B7338" s="246" t="str">
        <f>IF('17. Overseas assets by country'!C153="","",'17. Overseas assets by country'!C153)</f>
        <v/>
      </c>
    </row>
    <row r="7339" spans="1:2">
      <c r="A7339" t="s">
        <v>4819</v>
      </c>
      <c r="B7339" s="246" t="str">
        <f>IF('17. Overseas assets by country'!D153="","",'17. Overseas assets by country'!D153)</f>
        <v/>
      </c>
    </row>
    <row r="7340" spans="1:2">
      <c r="A7340" t="s">
        <v>4820</v>
      </c>
      <c r="B7340" s="246" t="str">
        <f>IF('17. Overseas assets by country'!E153="","",'17. Overseas assets by country'!E153)</f>
        <v/>
      </c>
    </row>
    <row r="7341" spans="1:2">
      <c r="A7341" t="s">
        <v>4821</v>
      </c>
      <c r="B7341" s="246" t="str">
        <f>IF('17. Overseas assets by country'!F153="","",'17. Overseas assets by country'!F153)</f>
        <v/>
      </c>
    </row>
    <row r="7342" spans="1:2">
      <c r="A7342" t="s">
        <v>4822</v>
      </c>
      <c r="B7342" s="246" t="str">
        <f>IF('17. Overseas assets by country'!G153="","",'17. Overseas assets by country'!G153)</f>
        <v/>
      </c>
    </row>
    <row r="7343" spans="1:2">
      <c r="A7343" t="s">
        <v>4823</v>
      </c>
      <c r="B7343" s="246" t="str">
        <f>IF('17. Overseas assets by country'!A154="Please select country","",'17. Overseas assets by country'!A154)</f>
        <v/>
      </c>
    </row>
    <row r="7344" spans="1:2">
      <c r="A7344" t="s">
        <v>4824</v>
      </c>
      <c r="B7344" s="246" t="str">
        <f>IF('17. Overseas assets by country'!B154="","",'17. Overseas assets by country'!B154)</f>
        <v/>
      </c>
    </row>
    <row r="7345" spans="1:2">
      <c r="A7345" t="s">
        <v>4825</v>
      </c>
      <c r="B7345" s="246" t="str">
        <f>IF('17. Overseas assets by country'!C154="","",'17. Overseas assets by country'!C154)</f>
        <v/>
      </c>
    </row>
    <row r="7346" spans="1:2">
      <c r="A7346" t="s">
        <v>4826</v>
      </c>
      <c r="B7346" s="246" t="str">
        <f>IF('17. Overseas assets by country'!D154="","",'17. Overseas assets by country'!D154)</f>
        <v/>
      </c>
    </row>
    <row r="7347" spans="1:2">
      <c r="A7347" t="s">
        <v>4827</v>
      </c>
      <c r="B7347" s="246" t="str">
        <f>IF('17. Overseas assets by country'!E154="","",'17. Overseas assets by country'!E154)</f>
        <v/>
      </c>
    </row>
    <row r="7348" spans="1:2">
      <c r="A7348" t="s">
        <v>4828</v>
      </c>
      <c r="B7348" s="246" t="str">
        <f>IF('17. Overseas assets by country'!F154="","",'17. Overseas assets by country'!F154)</f>
        <v/>
      </c>
    </row>
    <row r="7349" spans="1:2">
      <c r="A7349" t="s">
        <v>4829</v>
      </c>
      <c r="B7349" s="246" t="str">
        <f>IF('17. Overseas assets by country'!G154="","",'17. Overseas assets by country'!G154)</f>
        <v/>
      </c>
    </row>
    <row r="7350" spans="1:2">
      <c r="A7350" t="s">
        <v>4830</v>
      </c>
      <c r="B7350" s="246" t="str">
        <f>IF('17. Overseas assets by country'!A155="Please select country","",'17. Overseas assets by country'!A155)</f>
        <v/>
      </c>
    </row>
    <row r="7351" spans="1:2">
      <c r="A7351" t="s">
        <v>4831</v>
      </c>
      <c r="B7351" s="246" t="str">
        <f>IF('17. Overseas assets by country'!B155="","",'17. Overseas assets by country'!B155)</f>
        <v/>
      </c>
    </row>
    <row r="7352" spans="1:2">
      <c r="A7352" t="s">
        <v>4832</v>
      </c>
      <c r="B7352" s="246" t="str">
        <f>IF('17. Overseas assets by country'!C155="","",'17. Overseas assets by country'!C155)</f>
        <v/>
      </c>
    </row>
    <row r="7353" spans="1:2">
      <c r="A7353" t="s">
        <v>4833</v>
      </c>
      <c r="B7353" s="246" t="str">
        <f>IF('17. Overseas assets by country'!D155="","",'17. Overseas assets by country'!D155)</f>
        <v/>
      </c>
    </row>
    <row r="7354" spans="1:2">
      <c r="A7354" t="s">
        <v>4834</v>
      </c>
      <c r="B7354" s="246" t="str">
        <f>IF('17. Overseas assets by country'!E155="","",'17. Overseas assets by country'!E155)</f>
        <v/>
      </c>
    </row>
    <row r="7355" spans="1:2">
      <c r="A7355" t="s">
        <v>4835</v>
      </c>
      <c r="B7355" s="246" t="str">
        <f>IF('17. Overseas assets by country'!F155="","",'17. Overseas assets by country'!F155)</f>
        <v/>
      </c>
    </row>
    <row r="7356" spans="1:2">
      <c r="A7356" t="s">
        <v>4836</v>
      </c>
      <c r="B7356" s="246" t="str">
        <f>IF('17. Overseas assets by country'!G155="","",'17. Overseas assets by country'!G155)</f>
        <v/>
      </c>
    </row>
    <row r="7357" spans="1:2">
      <c r="A7357" t="s">
        <v>4837</v>
      </c>
      <c r="B7357" s="246" t="str">
        <f>IF('17. Overseas assets by country'!A156="Please select country","",'17. Overseas assets by country'!A156)</f>
        <v/>
      </c>
    </row>
    <row r="7358" spans="1:2">
      <c r="A7358" t="s">
        <v>4838</v>
      </c>
      <c r="B7358" s="246" t="str">
        <f>IF('17. Overseas assets by country'!B156="","",'17. Overseas assets by country'!B156)</f>
        <v/>
      </c>
    </row>
    <row r="7359" spans="1:2">
      <c r="A7359" t="s">
        <v>4839</v>
      </c>
      <c r="B7359" s="246" t="str">
        <f>IF('17. Overseas assets by country'!C156="","",'17. Overseas assets by country'!C156)</f>
        <v/>
      </c>
    </row>
    <row r="7360" spans="1:2">
      <c r="A7360" t="s">
        <v>4840</v>
      </c>
      <c r="B7360" s="246" t="str">
        <f>IF('17. Overseas assets by country'!D156="","",'17. Overseas assets by country'!D156)</f>
        <v/>
      </c>
    </row>
    <row r="7361" spans="1:2">
      <c r="A7361" t="s">
        <v>4841</v>
      </c>
      <c r="B7361" s="246" t="str">
        <f>IF('17. Overseas assets by country'!E156="","",'17. Overseas assets by country'!E156)</f>
        <v/>
      </c>
    </row>
    <row r="7362" spans="1:2">
      <c r="A7362" t="s">
        <v>4842</v>
      </c>
      <c r="B7362" s="246" t="str">
        <f>IF('17. Overseas assets by country'!F156="","",'17. Overseas assets by country'!F156)</f>
        <v/>
      </c>
    </row>
    <row r="7363" spans="1:2">
      <c r="A7363" t="s">
        <v>4843</v>
      </c>
      <c r="B7363" s="246" t="str">
        <f>IF('17. Overseas assets by country'!G156="","",'17. Overseas assets by country'!G156)</f>
        <v/>
      </c>
    </row>
    <row r="7364" spans="1:2">
      <c r="A7364" t="s">
        <v>4844</v>
      </c>
      <c r="B7364" s="246" t="str">
        <f>IF('17. Overseas assets by country'!A157="Please select country","",'17. Overseas assets by country'!A157)</f>
        <v/>
      </c>
    </row>
    <row r="7365" spans="1:2">
      <c r="A7365" t="s">
        <v>4845</v>
      </c>
      <c r="B7365" s="246" t="str">
        <f>IF('17. Overseas assets by country'!B157="","",'17. Overseas assets by country'!B157)</f>
        <v/>
      </c>
    </row>
    <row r="7366" spans="1:2">
      <c r="A7366" t="s">
        <v>4846</v>
      </c>
      <c r="B7366" s="246" t="str">
        <f>IF('17. Overseas assets by country'!C157="","",'17. Overseas assets by country'!C157)</f>
        <v/>
      </c>
    </row>
    <row r="7367" spans="1:2">
      <c r="A7367" t="s">
        <v>4847</v>
      </c>
      <c r="B7367" s="246" t="str">
        <f>IF('17. Overseas assets by country'!D157="","",'17. Overseas assets by country'!D157)</f>
        <v/>
      </c>
    </row>
    <row r="7368" spans="1:2">
      <c r="A7368" t="s">
        <v>4848</v>
      </c>
      <c r="B7368" s="246" t="str">
        <f>IF('17. Overseas assets by country'!E157="","",'17. Overseas assets by country'!E157)</f>
        <v/>
      </c>
    </row>
    <row r="7369" spans="1:2">
      <c r="A7369" t="s">
        <v>4849</v>
      </c>
      <c r="B7369" s="246" t="str">
        <f>IF('17. Overseas assets by country'!F157="","",'17. Overseas assets by country'!F157)</f>
        <v/>
      </c>
    </row>
    <row r="7370" spans="1:2">
      <c r="A7370" t="s">
        <v>4850</v>
      </c>
      <c r="B7370" s="246" t="str">
        <f>IF('17. Overseas assets by country'!G157="","",'17. Overseas assets by country'!G157)</f>
        <v/>
      </c>
    </row>
    <row r="7371" spans="1:2">
      <c r="A7371" t="s">
        <v>4851</v>
      </c>
      <c r="B7371" s="246" t="str">
        <f>IF('17. Overseas assets by country'!A158="Please select country","",'17. Overseas assets by country'!A158)</f>
        <v/>
      </c>
    </row>
    <row r="7372" spans="1:2">
      <c r="A7372" t="s">
        <v>4852</v>
      </c>
      <c r="B7372" s="246" t="str">
        <f>IF('17. Overseas assets by country'!B158="","",'17. Overseas assets by country'!B158)</f>
        <v/>
      </c>
    </row>
    <row r="7373" spans="1:2">
      <c r="A7373" t="s">
        <v>4853</v>
      </c>
      <c r="B7373" s="246" t="str">
        <f>IF('17. Overseas assets by country'!C158="","",'17. Overseas assets by country'!C158)</f>
        <v/>
      </c>
    </row>
    <row r="7374" spans="1:2">
      <c r="A7374" t="s">
        <v>4854</v>
      </c>
      <c r="B7374" s="246" t="str">
        <f>IF('17. Overseas assets by country'!D158="","",'17. Overseas assets by country'!D158)</f>
        <v/>
      </c>
    </row>
    <row r="7375" spans="1:2">
      <c r="A7375" t="s">
        <v>4855</v>
      </c>
      <c r="B7375" s="246" t="str">
        <f>IF('17. Overseas assets by country'!E158="","",'17. Overseas assets by country'!E158)</f>
        <v/>
      </c>
    </row>
    <row r="7376" spans="1:2">
      <c r="A7376" t="s">
        <v>4856</v>
      </c>
      <c r="B7376" s="246" t="str">
        <f>IF('17. Overseas assets by country'!F158="","",'17. Overseas assets by country'!F158)</f>
        <v/>
      </c>
    </row>
    <row r="7377" spans="1:2">
      <c r="A7377" t="s">
        <v>4857</v>
      </c>
      <c r="B7377" s="246" t="str">
        <f>IF('17. Overseas assets by country'!G158="","",'17. Overseas assets by country'!G158)</f>
        <v/>
      </c>
    </row>
    <row r="7378" spans="1:2">
      <c r="A7378" t="s">
        <v>4858</v>
      </c>
      <c r="B7378" s="246" t="str">
        <f>IF('17. Overseas assets by country'!A159="Please select country","",'17. Overseas assets by country'!A159)</f>
        <v/>
      </c>
    </row>
    <row r="7379" spans="1:2">
      <c r="A7379" t="s">
        <v>4859</v>
      </c>
      <c r="B7379" s="246" t="str">
        <f>IF('17. Overseas assets by country'!B159="","",'17. Overseas assets by country'!B159)</f>
        <v/>
      </c>
    </row>
    <row r="7380" spans="1:2">
      <c r="A7380" t="s">
        <v>4860</v>
      </c>
      <c r="B7380" s="246" t="str">
        <f>IF('17. Overseas assets by country'!C159="","",'17. Overseas assets by country'!C159)</f>
        <v/>
      </c>
    </row>
    <row r="7381" spans="1:2">
      <c r="A7381" t="s">
        <v>4861</v>
      </c>
      <c r="B7381" s="246" t="str">
        <f>IF('17. Overseas assets by country'!D159="","",'17. Overseas assets by country'!D159)</f>
        <v/>
      </c>
    </row>
    <row r="7382" spans="1:2">
      <c r="A7382" t="s">
        <v>4862</v>
      </c>
      <c r="B7382" s="246" t="str">
        <f>IF('17. Overseas assets by country'!E159="","",'17. Overseas assets by country'!E159)</f>
        <v/>
      </c>
    </row>
    <row r="7383" spans="1:2">
      <c r="A7383" t="s">
        <v>4863</v>
      </c>
      <c r="B7383" s="246" t="str">
        <f>IF('17. Overseas assets by country'!F159="","",'17. Overseas assets by country'!F159)</f>
        <v/>
      </c>
    </row>
    <row r="7384" spans="1:2">
      <c r="A7384" t="s">
        <v>4864</v>
      </c>
      <c r="B7384" s="246" t="str">
        <f>IF('17. Overseas assets by country'!G159="","",'17. Overseas assets by country'!G159)</f>
        <v/>
      </c>
    </row>
    <row r="7385" spans="1:2">
      <c r="A7385" t="s">
        <v>4865</v>
      </c>
      <c r="B7385" s="246" t="str">
        <f>IF('17. Overseas assets by country'!A160="Please select country","",'17. Overseas assets by country'!A160)</f>
        <v/>
      </c>
    </row>
    <row r="7386" spans="1:2">
      <c r="A7386" t="s">
        <v>4866</v>
      </c>
      <c r="B7386" s="246" t="str">
        <f>IF('17. Overseas assets by country'!B160="","",'17. Overseas assets by country'!B160)</f>
        <v/>
      </c>
    </row>
    <row r="7387" spans="1:2">
      <c r="A7387" t="s">
        <v>4867</v>
      </c>
      <c r="B7387" s="246" t="str">
        <f>IF('17. Overseas assets by country'!C160="","",'17. Overseas assets by country'!C160)</f>
        <v/>
      </c>
    </row>
    <row r="7388" spans="1:2">
      <c r="A7388" t="s">
        <v>4868</v>
      </c>
      <c r="B7388" s="246" t="str">
        <f>IF('17. Overseas assets by country'!D160="","",'17. Overseas assets by country'!D160)</f>
        <v/>
      </c>
    </row>
    <row r="7389" spans="1:2">
      <c r="A7389" t="s">
        <v>4869</v>
      </c>
      <c r="B7389" s="246" t="str">
        <f>IF('17. Overseas assets by country'!E160="","",'17. Overseas assets by country'!E160)</f>
        <v/>
      </c>
    </row>
    <row r="7390" spans="1:2">
      <c r="A7390" t="s">
        <v>4870</v>
      </c>
      <c r="B7390" s="246" t="str">
        <f>IF('17. Overseas assets by country'!F160="","",'17. Overseas assets by country'!F160)</f>
        <v/>
      </c>
    </row>
    <row r="7391" spans="1:2">
      <c r="A7391" t="s">
        <v>4871</v>
      </c>
      <c r="B7391" s="246" t="str">
        <f>IF('17. Overseas assets by country'!G160="","",'17. Overseas assets by country'!G160)</f>
        <v/>
      </c>
    </row>
    <row r="7392" spans="1:2">
      <c r="A7392" t="s">
        <v>4872</v>
      </c>
      <c r="B7392" s="246" t="str">
        <f>IF('17. Overseas assets by country'!A161="Please select country","",'17. Overseas assets by country'!A161)</f>
        <v/>
      </c>
    </row>
    <row r="7393" spans="1:2">
      <c r="A7393" t="s">
        <v>4873</v>
      </c>
      <c r="B7393" s="246" t="str">
        <f>IF('17. Overseas assets by country'!B161="","",'17. Overseas assets by country'!B161)</f>
        <v/>
      </c>
    </row>
    <row r="7394" spans="1:2">
      <c r="A7394" t="s">
        <v>4874</v>
      </c>
      <c r="B7394" s="246" t="str">
        <f>IF('17. Overseas assets by country'!C161="","",'17. Overseas assets by country'!C161)</f>
        <v/>
      </c>
    </row>
    <row r="7395" spans="1:2">
      <c r="A7395" t="s">
        <v>4875</v>
      </c>
      <c r="B7395" s="246" t="str">
        <f>IF('17. Overseas assets by country'!D161="","",'17. Overseas assets by country'!D161)</f>
        <v/>
      </c>
    </row>
    <row r="7396" spans="1:2">
      <c r="A7396" t="s">
        <v>4876</v>
      </c>
      <c r="B7396" s="246" t="str">
        <f>IF('17. Overseas assets by country'!E161="","",'17. Overseas assets by country'!E161)</f>
        <v/>
      </c>
    </row>
    <row r="7397" spans="1:2">
      <c r="A7397" t="s">
        <v>4877</v>
      </c>
      <c r="B7397" s="246" t="str">
        <f>IF('17. Overseas assets by country'!F161="","",'17. Overseas assets by country'!F161)</f>
        <v/>
      </c>
    </row>
    <row r="7398" spans="1:2">
      <c r="A7398" t="s">
        <v>4878</v>
      </c>
      <c r="B7398" s="246" t="str">
        <f>IF('17. Overseas assets by country'!G161="","",'17. Overseas assets by country'!G161)</f>
        <v/>
      </c>
    </row>
    <row r="7399" spans="1:2">
      <c r="A7399" t="s">
        <v>4879</v>
      </c>
      <c r="B7399" s="246" t="str">
        <f>IF('17. Overseas assets by country'!A162="Please select country","",'17. Overseas assets by country'!A162)</f>
        <v/>
      </c>
    </row>
    <row r="7400" spans="1:2">
      <c r="A7400" t="s">
        <v>4880</v>
      </c>
      <c r="B7400" s="246" t="str">
        <f>IF('17. Overseas assets by country'!B162="","",'17. Overseas assets by country'!B162)</f>
        <v/>
      </c>
    </row>
    <row r="7401" spans="1:2">
      <c r="A7401" t="s">
        <v>4881</v>
      </c>
      <c r="B7401" s="246" t="str">
        <f>IF('17. Overseas assets by country'!C162="","",'17. Overseas assets by country'!C162)</f>
        <v/>
      </c>
    </row>
    <row r="7402" spans="1:2">
      <c r="A7402" t="s">
        <v>4882</v>
      </c>
      <c r="B7402" s="246" t="str">
        <f>IF('17. Overseas assets by country'!D162="","",'17. Overseas assets by country'!D162)</f>
        <v/>
      </c>
    </row>
    <row r="7403" spans="1:2">
      <c r="A7403" t="s">
        <v>4883</v>
      </c>
      <c r="B7403" s="246" t="str">
        <f>IF('17. Overseas assets by country'!E162="","",'17. Overseas assets by country'!E162)</f>
        <v/>
      </c>
    </row>
    <row r="7404" spans="1:2">
      <c r="A7404" t="s">
        <v>4884</v>
      </c>
      <c r="B7404" s="246" t="str">
        <f>IF('17. Overseas assets by country'!F162="","",'17. Overseas assets by country'!F162)</f>
        <v/>
      </c>
    </row>
    <row r="7405" spans="1:2">
      <c r="A7405" t="s">
        <v>4885</v>
      </c>
      <c r="B7405" s="246" t="str">
        <f>IF('17. Overseas assets by country'!G162="","",'17. Overseas assets by country'!G162)</f>
        <v/>
      </c>
    </row>
    <row r="7406" spans="1:2">
      <c r="A7406" t="s">
        <v>4886</v>
      </c>
      <c r="B7406" s="246" t="str">
        <f>IF('17. Overseas assets by country'!A163="Please select country","",'17. Overseas assets by country'!A163)</f>
        <v/>
      </c>
    </row>
    <row r="7407" spans="1:2">
      <c r="A7407" t="s">
        <v>4887</v>
      </c>
      <c r="B7407" s="246" t="str">
        <f>IF('17. Overseas assets by country'!B163="","",'17. Overseas assets by country'!B163)</f>
        <v/>
      </c>
    </row>
    <row r="7408" spans="1:2">
      <c r="A7408" t="s">
        <v>4888</v>
      </c>
      <c r="B7408" s="246" t="str">
        <f>IF('17. Overseas assets by country'!C163="","",'17. Overseas assets by country'!C163)</f>
        <v/>
      </c>
    </row>
    <row r="7409" spans="1:2">
      <c r="A7409" t="s">
        <v>4889</v>
      </c>
      <c r="B7409" s="246" t="str">
        <f>IF('17. Overseas assets by country'!D163="","",'17. Overseas assets by country'!D163)</f>
        <v/>
      </c>
    </row>
    <row r="7410" spans="1:2">
      <c r="A7410" t="s">
        <v>4890</v>
      </c>
      <c r="B7410" s="246" t="str">
        <f>IF('17. Overseas assets by country'!E163="","",'17. Overseas assets by country'!E163)</f>
        <v/>
      </c>
    </row>
    <row r="7411" spans="1:2">
      <c r="A7411" t="s">
        <v>4891</v>
      </c>
      <c r="B7411" s="246" t="str">
        <f>IF('17. Overseas assets by country'!F163="","",'17. Overseas assets by country'!F163)</f>
        <v/>
      </c>
    </row>
    <row r="7412" spans="1:2">
      <c r="A7412" t="s">
        <v>4892</v>
      </c>
      <c r="B7412" s="246" t="str">
        <f>IF('17. Overseas assets by country'!G163="","",'17. Overseas assets by country'!G163)</f>
        <v/>
      </c>
    </row>
    <row r="7413" spans="1:2">
      <c r="A7413" t="s">
        <v>4893</v>
      </c>
      <c r="B7413" s="246" t="str">
        <f>IF('17. Overseas assets by country'!A164="Please select country","",'17. Overseas assets by country'!A164)</f>
        <v/>
      </c>
    </row>
    <row r="7414" spans="1:2">
      <c r="A7414" t="s">
        <v>4894</v>
      </c>
      <c r="B7414" s="246" t="str">
        <f>IF('17. Overseas assets by country'!B164="","",'17. Overseas assets by country'!B164)</f>
        <v/>
      </c>
    </row>
    <row r="7415" spans="1:2">
      <c r="A7415" t="s">
        <v>4895</v>
      </c>
      <c r="B7415" s="246" t="str">
        <f>IF('17. Overseas assets by country'!C164="","",'17. Overseas assets by country'!C164)</f>
        <v/>
      </c>
    </row>
    <row r="7416" spans="1:2">
      <c r="A7416" t="s">
        <v>4896</v>
      </c>
      <c r="B7416" s="246" t="str">
        <f>IF('17. Overseas assets by country'!D164="","",'17. Overseas assets by country'!D164)</f>
        <v/>
      </c>
    </row>
    <row r="7417" spans="1:2">
      <c r="A7417" t="s">
        <v>4897</v>
      </c>
      <c r="B7417" s="246" t="str">
        <f>IF('17. Overseas assets by country'!E164="","",'17. Overseas assets by country'!E164)</f>
        <v/>
      </c>
    </row>
    <row r="7418" spans="1:2">
      <c r="A7418" t="s">
        <v>4898</v>
      </c>
      <c r="B7418" s="246" t="str">
        <f>IF('17. Overseas assets by country'!F164="","",'17. Overseas assets by country'!F164)</f>
        <v/>
      </c>
    </row>
    <row r="7419" spans="1:2">
      <c r="A7419" t="s">
        <v>4899</v>
      </c>
      <c r="B7419" s="246" t="str">
        <f>IF('17. Overseas assets by country'!G164="","",'17. Overseas assets by country'!G164)</f>
        <v/>
      </c>
    </row>
    <row r="7420" spans="1:2">
      <c r="A7420" t="s">
        <v>4900</v>
      </c>
      <c r="B7420" s="246" t="str">
        <f>IF('17. Overseas assets by country'!A165="Please select country","",'17. Overseas assets by country'!A165)</f>
        <v/>
      </c>
    </row>
    <row r="7421" spans="1:2">
      <c r="A7421" t="s">
        <v>4901</v>
      </c>
      <c r="B7421" s="246" t="str">
        <f>IF('17. Overseas assets by country'!B165="","",'17. Overseas assets by country'!B165)</f>
        <v/>
      </c>
    </row>
    <row r="7422" spans="1:2">
      <c r="A7422" t="s">
        <v>4902</v>
      </c>
      <c r="B7422" s="246" t="str">
        <f>IF('17. Overseas assets by country'!C165="","",'17. Overseas assets by country'!C165)</f>
        <v/>
      </c>
    </row>
    <row r="7423" spans="1:2">
      <c r="A7423" t="s">
        <v>4903</v>
      </c>
      <c r="B7423" s="246" t="str">
        <f>IF('17. Overseas assets by country'!D165="","",'17. Overseas assets by country'!D165)</f>
        <v/>
      </c>
    </row>
    <row r="7424" spans="1:2">
      <c r="A7424" t="s">
        <v>4904</v>
      </c>
      <c r="B7424" s="246" t="str">
        <f>IF('17. Overseas assets by country'!E165="","",'17. Overseas assets by country'!E165)</f>
        <v/>
      </c>
    </row>
    <row r="7425" spans="1:2">
      <c r="A7425" t="s">
        <v>4905</v>
      </c>
      <c r="B7425" s="246" t="str">
        <f>IF('17. Overseas assets by country'!F165="","",'17. Overseas assets by country'!F165)</f>
        <v/>
      </c>
    </row>
    <row r="7426" spans="1:2">
      <c r="A7426" t="s">
        <v>4906</v>
      </c>
      <c r="B7426" s="246" t="str">
        <f>IF('17. Overseas assets by country'!G165="","",'17. Overseas assets by country'!G165)</f>
        <v/>
      </c>
    </row>
    <row r="7427" spans="1:2">
      <c r="A7427" t="s">
        <v>4907</v>
      </c>
      <c r="B7427" s="246" t="str">
        <f>IF('17. Overseas assets by country'!A166="Please select country","",'17. Overseas assets by country'!A166)</f>
        <v/>
      </c>
    </row>
    <row r="7428" spans="1:2">
      <c r="A7428" t="s">
        <v>4908</v>
      </c>
      <c r="B7428" s="246" t="str">
        <f>IF('17. Overseas assets by country'!B166="","",'17. Overseas assets by country'!B166)</f>
        <v/>
      </c>
    </row>
    <row r="7429" spans="1:2">
      <c r="A7429" t="s">
        <v>4909</v>
      </c>
      <c r="B7429" s="246" t="str">
        <f>IF('17. Overseas assets by country'!C166="","",'17. Overseas assets by country'!C166)</f>
        <v/>
      </c>
    </row>
    <row r="7430" spans="1:2">
      <c r="A7430" t="s">
        <v>4910</v>
      </c>
      <c r="B7430" s="246" t="str">
        <f>IF('17. Overseas assets by country'!D166="","",'17. Overseas assets by country'!D166)</f>
        <v/>
      </c>
    </row>
    <row r="7431" spans="1:2">
      <c r="A7431" t="s">
        <v>4911</v>
      </c>
      <c r="B7431" s="246" t="str">
        <f>IF('17. Overseas assets by country'!E166="","",'17. Overseas assets by country'!E166)</f>
        <v/>
      </c>
    </row>
    <row r="7432" spans="1:2">
      <c r="A7432" t="s">
        <v>4912</v>
      </c>
      <c r="B7432" s="246" t="str">
        <f>IF('17. Overseas assets by country'!F166="","",'17. Overseas assets by country'!F166)</f>
        <v/>
      </c>
    </row>
    <row r="7433" spans="1:2">
      <c r="A7433" t="s">
        <v>4913</v>
      </c>
      <c r="B7433" s="246" t="str">
        <f>IF('17. Overseas assets by country'!G166="","",'17. Overseas assets by country'!G166)</f>
        <v/>
      </c>
    </row>
    <row r="7434" spans="1:2">
      <c r="A7434" t="s">
        <v>4914</v>
      </c>
      <c r="B7434" s="246" t="str">
        <f>IF('17. Overseas assets by country'!A167="Please select country","",'17. Overseas assets by country'!A167)</f>
        <v/>
      </c>
    </row>
    <row r="7435" spans="1:2">
      <c r="A7435" t="s">
        <v>4915</v>
      </c>
      <c r="B7435" s="246" t="str">
        <f>IF('17. Overseas assets by country'!B167="","",'17. Overseas assets by country'!B167)</f>
        <v/>
      </c>
    </row>
    <row r="7436" spans="1:2">
      <c r="A7436" t="s">
        <v>4916</v>
      </c>
      <c r="B7436" s="246" t="str">
        <f>IF('17. Overseas assets by country'!C167="","",'17. Overseas assets by country'!C167)</f>
        <v/>
      </c>
    </row>
    <row r="7437" spans="1:2">
      <c r="A7437" t="s">
        <v>4917</v>
      </c>
      <c r="B7437" s="246" t="str">
        <f>IF('17. Overseas assets by country'!D167="","",'17. Overseas assets by country'!D167)</f>
        <v/>
      </c>
    </row>
    <row r="7438" spans="1:2">
      <c r="A7438" t="s">
        <v>4918</v>
      </c>
      <c r="B7438" s="246" t="str">
        <f>IF('17. Overseas assets by country'!E167="","",'17. Overseas assets by country'!E167)</f>
        <v/>
      </c>
    </row>
    <row r="7439" spans="1:2">
      <c r="A7439" t="s">
        <v>4919</v>
      </c>
      <c r="B7439" s="246" t="str">
        <f>IF('17. Overseas assets by country'!F167="","",'17. Overseas assets by country'!F167)</f>
        <v/>
      </c>
    </row>
    <row r="7440" spans="1:2">
      <c r="A7440" t="s">
        <v>4920</v>
      </c>
      <c r="B7440" s="246" t="str">
        <f>IF('17. Overseas assets by country'!G167="","",'17. Overseas assets by country'!G167)</f>
        <v/>
      </c>
    </row>
    <row r="7441" spans="1:2">
      <c r="A7441" t="s">
        <v>4921</v>
      </c>
      <c r="B7441" s="246" t="str">
        <f>IF('17. Overseas assets by country'!A168="Please select country","",'17. Overseas assets by country'!A168)</f>
        <v/>
      </c>
    </row>
    <row r="7442" spans="1:2">
      <c r="A7442" t="s">
        <v>4922</v>
      </c>
      <c r="B7442" s="246" t="str">
        <f>IF('17. Overseas assets by country'!B168="","",'17. Overseas assets by country'!B168)</f>
        <v/>
      </c>
    </row>
    <row r="7443" spans="1:2">
      <c r="A7443" t="s">
        <v>4923</v>
      </c>
      <c r="B7443" s="246" t="str">
        <f>IF('17. Overseas assets by country'!C168="","",'17. Overseas assets by country'!C168)</f>
        <v/>
      </c>
    </row>
    <row r="7444" spans="1:2">
      <c r="A7444" t="s">
        <v>4924</v>
      </c>
      <c r="B7444" s="246" t="str">
        <f>IF('17. Overseas assets by country'!D168="","",'17. Overseas assets by country'!D168)</f>
        <v/>
      </c>
    </row>
    <row r="7445" spans="1:2">
      <c r="A7445" t="s">
        <v>4925</v>
      </c>
      <c r="B7445" s="246" t="str">
        <f>IF('17. Overseas assets by country'!E168="","",'17. Overseas assets by country'!E168)</f>
        <v/>
      </c>
    </row>
    <row r="7446" spans="1:2">
      <c r="A7446" t="s">
        <v>4926</v>
      </c>
      <c r="B7446" s="246" t="str">
        <f>IF('17. Overseas assets by country'!F168="","",'17. Overseas assets by country'!F168)</f>
        <v/>
      </c>
    </row>
    <row r="7447" spans="1:2">
      <c r="A7447" t="s">
        <v>4927</v>
      </c>
      <c r="B7447" s="246" t="str">
        <f>IF('17. Overseas assets by country'!G168="","",'17. Overseas assets by country'!G168)</f>
        <v/>
      </c>
    </row>
    <row r="7448" spans="1:2">
      <c r="A7448" t="s">
        <v>4928</v>
      </c>
      <c r="B7448" s="246" t="str">
        <f>IF('17. Overseas assets by country'!A169="Please select country","",'17. Overseas assets by country'!A169)</f>
        <v/>
      </c>
    </row>
    <row r="7449" spans="1:2">
      <c r="A7449" t="s">
        <v>4929</v>
      </c>
      <c r="B7449" s="246" t="str">
        <f>IF('17. Overseas assets by country'!B169="","",'17. Overseas assets by country'!B169)</f>
        <v/>
      </c>
    </row>
    <row r="7450" spans="1:2">
      <c r="A7450" t="s">
        <v>4930</v>
      </c>
      <c r="B7450" s="246" t="str">
        <f>IF('17. Overseas assets by country'!C169="","",'17. Overseas assets by country'!C169)</f>
        <v/>
      </c>
    </row>
    <row r="7451" spans="1:2">
      <c r="A7451" t="s">
        <v>4931</v>
      </c>
      <c r="B7451" s="246" t="str">
        <f>IF('17. Overseas assets by country'!D169="","",'17. Overseas assets by country'!D169)</f>
        <v/>
      </c>
    </row>
    <row r="7452" spans="1:2">
      <c r="A7452" t="s">
        <v>4932</v>
      </c>
      <c r="B7452" s="246" t="str">
        <f>IF('17. Overseas assets by country'!E169="","",'17. Overseas assets by country'!E169)</f>
        <v/>
      </c>
    </row>
    <row r="7453" spans="1:2">
      <c r="A7453" t="s">
        <v>4933</v>
      </c>
      <c r="B7453" s="246" t="str">
        <f>IF('17. Overseas assets by country'!F169="","",'17. Overseas assets by country'!F169)</f>
        <v/>
      </c>
    </row>
    <row r="7454" spans="1:2">
      <c r="A7454" t="s">
        <v>4934</v>
      </c>
      <c r="B7454" s="246" t="str">
        <f>IF('17. Overseas assets by country'!G169="","",'17. Overseas assets by country'!G169)</f>
        <v/>
      </c>
    </row>
    <row r="7455" spans="1:2">
      <c r="A7455" t="s">
        <v>4935</v>
      </c>
      <c r="B7455" s="246" t="str">
        <f>IF('17. Overseas assets by country'!A170="Please select country","",'17. Overseas assets by country'!A170)</f>
        <v/>
      </c>
    </row>
    <row r="7456" spans="1:2">
      <c r="A7456" t="s">
        <v>4936</v>
      </c>
      <c r="B7456" s="246" t="str">
        <f>IF('17. Overseas assets by country'!B170="","",'17. Overseas assets by country'!B170)</f>
        <v/>
      </c>
    </row>
    <row r="7457" spans="1:2">
      <c r="A7457" t="s">
        <v>4937</v>
      </c>
      <c r="B7457" s="246" t="str">
        <f>IF('17. Overseas assets by country'!C170="","",'17. Overseas assets by country'!C170)</f>
        <v/>
      </c>
    </row>
    <row r="7458" spans="1:2">
      <c r="A7458" t="s">
        <v>4938</v>
      </c>
      <c r="B7458" s="246" t="str">
        <f>IF('17. Overseas assets by country'!D170="","",'17. Overseas assets by country'!D170)</f>
        <v/>
      </c>
    </row>
    <row r="7459" spans="1:2">
      <c r="A7459" t="s">
        <v>4939</v>
      </c>
      <c r="B7459" s="246" t="str">
        <f>IF('17. Overseas assets by country'!E170="","",'17. Overseas assets by country'!E170)</f>
        <v/>
      </c>
    </row>
    <row r="7460" spans="1:2">
      <c r="A7460" t="s">
        <v>4940</v>
      </c>
      <c r="B7460" s="246" t="str">
        <f>IF('17. Overseas assets by country'!F170="","",'17. Overseas assets by country'!F170)</f>
        <v/>
      </c>
    </row>
    <row r="7461" spans="1:2">
      <c r="A7461" t="s">
        <v>4941</v>
      </c>
      <c r="B7461" s="246" t="str">
        <f>IF('17. Overseas assets by country'!G170="","",'17. Overseas assets by country'!G170)</f>
        <v/>
      </c>
    </row>
    <row r="7462" spans="1:2">
      <c r="A7462" t="s">
        <v>4942</v>
      </c>
      <c r="B7462" s="246" t="str">
        <f>IF('17. Overseas assets by country'!A171="Please select country","",'17. Overseas assets by country'!A171)</f>
        <v/>
      </c>
    </row>
    <row r="7463" spans="1:2">
      <c r="A7463" t="s">
        <v>4943</v>
      </c>
      <c r="B7463" s="246" t="str">
        <f>IF('17. Overseas assets by country'!B171="","",'17. Overseas assets by country'!B171)</f>
        <v/>
      </c>
    </row>
    <row r="7464" spans="1:2">
      <c r="A7464" t="s">
        <v>4944</v>
      </c>
      <c r="B7464" s="246" t="str">
        <f>IF('17. Overseas assets by country'!C171="","",'17. Overseas assets by country'!C171)</f>
        <v/>
      </c>
    </row>
    <row r="7465" spans="1:2">
      <c r="A7465" t="s">
        <v>4945</v>
      </c>
      <c r="B7465" s="246" t="str">
        <f>IF('17. Overseas assets by country'!D171="","",'17. Overseas assets by country'!D171)</f>
        <v/>
      </c>
    </row>
    <row r="7466" spans="1:2">
      <c r="A7466" t="s">
        <v>4946</v>
      </c>
      <c r="B7466" s="246" t="str">
        <f>IF('17. Overseas assets by country'!E171="","",'17. Overseas assets by country'!E171)</f>
        <v/>
      </c>
    </row>
    <row r="7467" spans="1:2">
      <c r="A7467" t="s">
        <v>4947</v>
      </c>
      <c r="B7467" s="246" t="str">
        <f>IF('17. Overseas assets by country'!F171="","",'17. Overseas assets by country'!F171)</f>
        <v/>
      </c>
    </row>
    <row r="7468" spans="1:2">
      <c r="A7468" t="s">
        <v>4948</v>
      </c>
      <c r="B7468" s="246" t="str">
        <f>IF('17. Overseas assets by country'!G171="","",'17. Overseas assets by country'!G171)</f>
        <v/>
      </c>
    </row>
    <row r="7469" spans="1:2">
      <c r="A7469" t="s">
        <v>4949</v>
      </c>
      <c r="B7469" s="246" t="str">
        <f>IF('17. Overseas assets by country'!A172="Please select country","",'17. Overseas assets by country'!A172)</f>
        <v/>
      </c>
    </row>
    <row r="7470" spans="1:2">
      <c r="A7470" t="s">
        <v>4950</v>
      </c>
      <c r="B7470" s="246" t="str">
        <f>IF('17. Overseas assets by country'!B172="","",'17. Overseas assets by country'!B172)</f>
        <v/>
      </c>
    </row>
    <row r="7471" spans="1:2">
      <c r="A7471" t="s">
        <v>4951</v>
      </c>
      <c r="B7471" s="246" t="str">
        <f>IF('17. Overseas assets by country'!C172="","",'17. Overseas assets by country'!C172)</f>
        <v/>
      </c>
    </row>
    <row r="7472" spans="1:2">
      <c r="A7472" t="s">
        <v>4952</v>
      </c>
      <c r="B7472" s="246" t="str">
        <f>IF('17. Overseas assets by country'!D172="","",'17. Overseas assets by country'!D172)</f>
        <v/>
      </c>
    </row>
    <row r="7473" spans="1:2">
      <c r="A7473" t="s">
        <v>4953</v>
      </c>
      <c r="B7473" s="246" t="str">
        <f>IF('17. Overseas assets by country'!E172="","",'17. Overseas assets by country'!E172)</f>
        <v/>
      </c>
    </row>
    <row r="7474" spans="1:2">
      <c r="A7474" t="s">
        <v>4954</v>
      </c>
      <c r="B7474" s="246" t="str">
        <f>IF('17. Overseas assets by country'!F172="","",'17. Overseas assets by country'!F172)</f>
        <v/>
      </c>
    </row>
    <row r="7475" spans="1:2">
      <c r="A7475" t="s">
        <v>4955</v>
      </c>
      <c r="B7475" s="246" t="str">
        <f>IF('17. Overseas assets by country'!G172="","",'17. Overseas assets by country'!G172)</f>
        <v/>
      </c>
    </row>
    <row r="7476" spans="1:2">
      <c r="A7476" t="s">
        <v>4956</v>
      </c>
      <c r="B7476" s="246" t="str">
        <f>IF('17. Overseas assets by country'!A173="Please select country","",'17. Overseas assets by country'!A173)</f>
        <v/>
      </c>
    </row>
    <row r="7477" spans="1:2">
      <c r="A7477" t="s">
        <v>4957</v>
      </c>
      <c r="B7477" s="246" t="str">
        <f>IF('17. Overseas assets by country'!B173="","",'17. Overseas assets by country'!B173)</f>
        <v/>
      </c>
    </row>
    <row r="7478" spans="1:2">
      <c r="A7478" t="s">
        <v>4958</v>
      </c>
      <c r="B7478" s="246" t="str">
        <f>IF('17. Overseas assets by country'!C173="","",'17. Overseas assets by country'!C173)</f>
        <v/>
      </c>
    </row>
    <row r="7479" spans="1:2">
      <c r="A7479" t="s">
        <v>4959</v>
      </c>
      <c r="B7479" s="246" t="str">
        <f>IF('17. Overseas assets by country'!D173="","",'17. Overseas assets by country'!D173)</f>
        <v/>
      </c>
    </row>
    <row r="7480" spans="1:2">
      <c r="A7480" t="s">
        <v>4960</v>
      </c>
      <c r="B7480" s="246" t="str">
        <f>IF('17. Overseas assets by country'!E173="","",'17. Overseas assets by country'!E173)</f>
        <v/>
      </c>
    </row>
    <row r="7481" spans="1:2">
      <c r="A7481" t="s">
        <v>4961</v>
      </c>
      <c r="B7481" s="246" t="str">
        <f>IF('17. Overseas assets by country'!F173="","",'17. Overseas assets by country'!F173)</f>
        <v/>
      </c>
    </row>
    <row r="7482" spans="1:2">
      <c r="A7482" t="s">
        <v>4962</v>
      </c>
      <c r="B7482" s="246" t="str">
        <f>IF('17. Overseas assets by country'!G173="","",'17. Overseas assets by country'!G173)</f>
        <v/>
      </c>
    </row>
    <row r="7483" spans="1:2">
      <c r="A7483" t="s">
        <v>4963</v>
      </c>
      <c r="B7483" s="246" t="str">
        <f>IF('17. Overseas assets by country'!A174="Please select country","",'17. Overseas assets by country'!A174)</f>
        <v/>
      </c>
    </row>
    <row r="7484" spans="1:2">
      <c r="A7484" t="s">
        <v>4964</v>
      </c>
      <c r="B7484" s="246" t="str">
        <f>IF('17. Overseas assets by country'!B174="","",'17. Overseas assets by country'!B174)</f>
        <v/>
      </c>
    </row>
    <row r="7485" spans="1:2">
      <c r="A7485" t="s">
        <v>4965</v>
      </c>
      <c r="B7485" s="246" t="str">
        <f>IF('17. Overseas assets by country'!C174="","",'17. Overseas assets by country'!C174)</f>
        <v/>
      </c>
    </row>
    <row r="7486" spans="1:2">
      <c r="A7486" t="s">
        <v>4966</v>
      </c>
      <c r="B7486" s="246" t="str">
        <f>IF('17. Overseas assets by country'!D174="","",'17. Overseas assets by country'!D174)</f>
        <v/>
      </c>
    </row>
    <row r="7487" spans="1:2">
      <c r="A7487" t="s">
        <v>4967</v>
      </c>
      <c r="B7487" s="246" t="str">
        <f>IF('17. Overseas assets by country'!E174="","",'17. Overseas assets by country'!E174)</f>
        <v/>
      </c>
    </row>
    <row r="7488" spans="1:2">
      <c r="A7488" t="s">
        <v>4968</v>
      </c>
      <c r="B7488" s="246" t="str">
        <f>IF('17. Overseas assets by country'!F174="","",'17. Overseas assets by country'!F174)</f>
        <v/>
      </c>
    </row>
    <row r="7489" spans="1:2">
      <c r="A7489" t="s">
        <v>4969</v>
      </c>
      <c r="B7489" s="246" t="str">
        <f>IF('17. Overseas assets by country'!G174="","",'17. Overseas assets by country'!G174)</f>
        <v/>
      </c>
    </row>
    <row r="7490" spans="1:2">
      <c r="A7490" t="s">
        <v>4970</v>
      </c>
      <c r="B7490" s="246" t="str">
        <f>IF('17. Overseas assets by country'!A175="Please select country","",'17. Overseas assets by country'!A175)</f>
        <v/>
      </c>
    </row>
    <row r="7491" spans="1:2">
      <c r="A7491" t="s">
        <v>4971</v>
      </c>
      <c r="B7491" s="246" t="str">
        <f>IF('17. Overseas assets by country'!B175="","",'17. Overseas assets by country'!B175)</f>
        <v/>
      </c>
    </row>
    <row r="7492" spans="1:2">
      <c r="A7492" t="s">
        <v>4972</v>
      </c>
      <c r="B7492" s="246" t="str">
        <f>IF('17. Overseas assets by country'!C175="","",'17. Overseas assets by country'!C175)</f>
        <v/>
      </c>
    </row>
    <row r="7493" spans="1:2">
      <c r="A7493" t="s">
        <v>4973</v>
      </c>
      <c r="B7493" s="246" t="str">
        <f>IF('17. Overseas assets by country'!D175="","",'17. Overseas assets by country'!D175)</f>
        <v/>
      </c>
    </row>
    <row r="7494" spans="1:2">
      <c r="A7494" t="s">
        <v>4974</v>
      </c>
      <c r="B7494" s="246" t="str">
        <f>IF('17. Overseas assets by country'!E175="","",'17. Overseas assets by country'!E175)</f>
        <v/>
      </c>
    </row>
    <row r="7495" spans="1:2">
      <c r="A7495" t="s">
        <v>4975</v>
      </c>
      <c r="B7495" s="246" t="str">
        <f>IF('17. Overseas assets by country'!F175="","",'17. Overseas assets by country'!F175)</f>
        <v/>
      </c>
    </row>
    <row r="7496" spans="1:2">
      <c r="A7496" t="s">
        <v>4976</v>
      </c>
      <c r="B7496" s="246" t="str">
        <f>IF('17. Overseas assets by country'!G175="","",'17. Overseas assets by country'!G175)</f>
        <v/>
      </c>
    </row>
    <row r="7497" spans="1:2">
      <c r="A7497" t="s">
        <v>4977</v>
      </c>
      <c r="B7497" s="246" t="str">
        <f>IF('17. Overseas assets by country'!A176="Please select country","",'17. Overseas assets by country'!A176)</f>
        <v/>
      </c>
    </row>
    <row r="7498" spans="1:2">
      <c r="A7498" t="s">
        <v>4978</v>
      </c>
      <c r="B7498" s="246" t="str">
        <f>IF('17. Overseas assets by country'!B176="","",'17. Overseas assets by country'!B176)</f>
        <v/>
      </c>
    </row>
    <row r="7499" spans="1:2">
      <c r="A7499" t="s">
        <v>4979</v>
      </c>
      <c r="B7499" s="246" t="str">
        <f>IF('17. Overseas assets by country'!C176="","",'17. Overseas assets by country'!C176)</f>
        <v/>
      </c>
    </row>
    <row r="7500" spans="1:2">
      <c r="A7500" t="s">
        <v>4980</v>
      </c>
      <c r="B7500" s="246" t="str">
        <f>IF('17. Overseas assets by country'!D176="","",'17. Overseas assets by country'!D176)</f>
        <v/>
      </c>
    </row>
    <row r="7501" spans="1:2">
      <c r="A7501" t="s">
        <v>4981</v>
      </c>
      <c r="B7501" s="246" t="str">
        <f>IF('17. Overseas assets by country'!E176="","",'17. Overseas assets by country'!E176)</f>
        <v/>
      </c>
    </row>
    <row r="7502" spans="1:2">
      <c r="A7502" t="s">
        <v>4982</v>
      </c>
      <c r="B7502" s="246" t="str">
        <f>IF('17. Overseas assets by country'!F176="","",'17. Overseas assets by country'!F176)</f>
        <v/>
      </c>
    </row>
    <row r="7503" spans="1:2">
      <c r="A7503" t="s">
        <v>4983</v>
      </c>
      <c r="B7503" s="246" t="str">
        <f>IF('17. Overseas assets by country'!G176="","",'17. Overseas assets by country'!G176)</f>
        <v/>
      </c>
    </row>
    <row r="7504" spans="1:2">
      <c r="A7504" t="s">
        <v>4984</v>
      </c>
      <c r="B7504" s="246" t="str">
        <f>IF('17. Overseas assets by country'!A177="Please select country","",'17. Overseas assets by country'!A177)</f>
        <v/>
      </c>
    </row>
    <row r="7505" spans="1:2">
      <c r="A7505" t="s">
        <v>4985</v>
      </c>
      <c r="B7505" s="246" t="str">
        <f>IF('17. Overseas assets by country'!B177="","",'17. Overseas assets by country'!B177)</f>
        <v/>
      </c>
    </row>
    <row r="7506" spans="1:2">
      <c r="A7506" t="s">
        <v>4986</v>
      </c>
      <c r="B7506" s="246" t="str">
        <f>IF('17. Overseas assets by country'!C177="","",'17. Overseas assets by country'!C177)</f>
        <v/>
      </c>
    </row>
    <row r="7507" spans="1:2">
      <c r="A7507" t="s">
        <v>4987</v>
      </c>
      <c r="B7507" s="246" t="str">
        <f>IF('17. Overseas assets by country'!D177="","",'17. Overseas assets by country'!D177)</f>
        <v/>
      </c>
    </row>
    <row r="7508" spans="1:2">
      <c r="A7508" t="s">
        <v>4988</v>
      </c>
      <c r="B7508" s="246" t="str">
        <f>IF('17. Overseas assets by country'!E177="","",'17. Overseas assets by country'!E177)</f>
        <v/>
      </c>
    </row>
    <row r="7509" spans="1:2">
      <c r="A7509" t="s">
        <v>4989</v>
      </c>
      <c r="B7509" s="246" t="str">
        <f>IF('17. Overseas assets by country'!F177="","",'17. Overseas assets by country'!F177)</f>
        <v/>
      </c>
    </row>
    <row r="7510" spans="1:2">
      <c r="A7510" t="s">
        <v>4990</v>
      </c>
      <c r="B7510" s="246" t="str">
        <f>IF('17. Overseas assets by country'!G177="","",'17. Overseas assets by country'!G177)</f>
        <v/>
      </c>
    </row>
    <row r="7511" spans="1:2">
      <c r="A7511" t="s">
        <v>4991</v>
      </c>
      <c r="B7511" s="246" t="str">
        <f>IF('17. Overseas assets by country'!A178="Please select country","",'17. Overseas assets by country'!A178)</f>
        <v/>
      </c>
    </row>
    <row r="7512" spans="1:2">
      <c r="A7512" t="s">
        <v>4992</v>
      </c>
      <c r="B7512" s="246" t="str">
        <f>IF('17. Overseas assets by country'!B178="","",'17. Overseas assets by country'!B178)</f>
        <v/>
      </c>
    </row>
    <row r="7513" spans="1:2">
      <c r="A7513" t="s">
        <v>4993</v>
      </c>
      <c r="B7513" s="246" t="str">
        <f>IF('17. Overseas assets by country'!C178="","",'17. Overseas assets by country'!C178)</f>
        <v/>
      </c>
    </row>
    <row r="7514" spans="1:2">
      <c r="A7514" t="s">
        <v>4994</v>
      </c>
      <c r="B7514" s="246" t="str">
        <f>IF('17. Overseas assets by country'!D178="","",'17. Overseas assets by country'!D178)</f>
        <v/>
      </c>
    </row>
    <row r="7515" spans="1:2">
      <c r="A7515" t="s">
        <v>4995</v>
      </c>
      <c r="B7515" s="246" t="str">
        <f>IF('17. Overseas assets by country'!E178="","",'17. Overseas assets by country'!E178)</f>
        <v/>
      </c>
    </row>
    <row r="7516" spans="1:2">
      <c r="A7516" t="s">
        <v>4996</v>
      </c>
      <c r="B7516" s="246" t="str">
        <f>IF('17. Overseas assets by country'!F178="","",'17. Overseas assets by country'!F178)</f>
        <v/>
      </c>
    </row>
    <row r="7517" spans="1:2">
      <c r="A7517" t="s">
        <v>4997</v>
      </c>
      <c r="B7517" s="246" t="str">
        <f>IF('17. Overseas assets by country'!G178="","",'17. Overseas assets by country'!G178)</f>
        <v/>
      </c>
    </row>
    <row r="7518" spans="1:2">
      <c r="A7518" t="s">
        <v>4998</v>
      </c>
      <c r="B7518" s="246" t="str">
        <f>IF('17. Overseas assets by country'!A179="Please select country","",'17. Overseas assets by country'!A179)</f>
        <v/>
      </c>
    </row>
    <row r="7519" spans="1:2">
      <c r="A7519" t="s">
        <v>4999</v>
      </c>
      <c r="B7519" s="246" t="str">
        <f>IF('17. Overseas assets by country'!B179="","",'17. Overseas assets by country'!B179)</f>
        <v/>
      </c>
    </row>
    <row r="7520" spans="1:2">
      <c r="A7520" t="s">
        <v>5000</v>
      </c>
      <c r="B7520" s="246" t="str">
        <f>IF('17. Overseas assets by country'!C179="","",'17. Overseas assets by country'!C179)</f>
        <v/>
      </c>
    </row>
    <row r="7521" spans="1:2">
      <c r="A7521" t="s">
        <v>5001</v>
      </c>
      <c r="B7521" s="246" t="str">
        <f>IF('17. Overseas assets by country'!D179="","",'17. Overseas assets by country'!D179)</f>
        <v/>
      </c>
    </row>
    <row r="7522" spans="1:2">
      <c r="A7522" t="s">
        <v>5002</v>
      </c>
      <c r="B7522" s="246" t="str">
        <f>IF('17. Overseas assets by country'!E179="","",'17. Overseas assets by country'!E179)</f>
        <v/>
      </c>
    </row>
    <row r="7523" spans="1:2">
      <c r="A7523" t="s">
        <v>5003</v>
      </c>
      <c r="B7523" s="246" t="str">
        <f>IF('17. Overseas assets by country'!F179="","",'17. Overseas assets by country'!F179)</f>
        <v/>
      </c>
    </row>
    <row r="7524" spans="1:2">
      <c r="A7524" t="s">
        <v>5004</v>
      </c>
      <c r="B7524" s="246" t="str">
        <f>IF('17. Overseas assets by country'!G179="","",'17. Overseas assets by country'!G179)</f>
        <v/>
      </c>
    </row>
    <row r="7525" spans="1:2">
      <c r="A7525" t="s">
        <v>5005</v>
      </c>
      <c r="B7525" s="246" t="str">
        <f>IF('17. Overseas assets by country'!A180="Please select country","",'17. Overseas assets by country'!A180)</f>
        <v/>
      </c>
    </row>
    <row r="7526" spans="1:2">
      <c r="A7526" t="s">
        <v>5006</v>
      </c>
      <c r="B7526" s="246" t="str">
        <f>IF('17. Overseas assets by country'!B180="","",'17. Overseas assets by country'!B180)</f>
        <v/>
      </c>
    </row>
    <row r="7527" spans="1:2">
      <c r="A7527" t="s">
        <v>5007</v>
      </c>
      <c r="B7527" s="246" t="str">
        <f>IF('17. Overseas assets by country'!C180="","",'17. Overseas assets by country'!C180)</f>
        <v/>
      </c>
    </row>
    <row r="7528" spans="1:2">
      <c r="A7528" t="s">
        <v>5008</v>
      </c>
      <c r="B7528" s="246" t="str">
        <f>IF('17. Overseas assets by country'!D180="","",'17. Overseas assets by country'!D180)</f>
        <v/>
      </c>
    </row>
    <row r="7529" spans="1:2">
      <c r="A7529" t="s">
        <v>5009</v>
      </c>
      <c r="B7529" s="246" t="str">
        <f>IF('17. Overseas assets by country'!E180="","",'17. Overseas assets by country'!E180)</f>
        <v/>
      </c>
    </row>
    <row r="7530" spans="1:2">
      <c r="A7530" t="s">
        <v>5010</v>
      </c>
      <c r="B7530" s="246" t="str">
        <f>IF('17. Overseas assets by country'!F180="","",'17. Overseas assets by country'!F180)</f>
        <v/>
      </c>
    </row>
    <row r="7531" spans="1:2">
      <c r="A7531" t="s">
        <v>5011</v>
      </c>
      <c r="B7531" s="246" t="str">
        <f>IF('17. Overseas assets by country'!G180="","",'17. Overseas assets by country'!G180)</f>
        <v/>
      </c>
    </row>
    <row r="7532" spans="1:2">
      <c r="A7532" t="s">
        <v>5012</v>
      </c>
      <c r="B7532" s="246" t="str">
        <f>IF('17. Overseas assets by country'!A181="Please select country","",'17. Overseas assets by country'!A181)</f>
        <v/>
      </c>
    </row>
    <row r="7533" spans="1:2">
      <c r="A7533" t="s">
        <v>5013</v>
      </c>
      <c r="B7533" s="246" t="str">
        <f>IF('17. Overseas assets by country'!B181="","",'17. Overseas assets by country'!B181)</f>
        <v/>
      </c>
    </row>
    <row r="7534" spans="1:2">
      <c r="A7534" t="s">
        <v>5014</v>
      </c>
      <c r="B7534" s="246" t="str">
        <f>IF('17. Overseas assets by country'!C181="","",'17. Overseas assets by country'!C181)</f>
        <v/>
      </c>
    </row>
    <row r="7535" spans="1:2">
      <c r="A7535" t="s">
        <v>5015</v>
      </c>
      <c r="B7535" s="246" t="str">
        <f>IF('17. Overseas assets by country'!D181="","",'17. Overseas assets by country'!D181)</f>
        <v/>
      </c>
    </row>
    <row r="7536" spans="1:2">
      <c r="A7536" t="s">
        <v>5016</v>
      </c>
      <c r="B7536" s="246" t="str">
        <f>IF('17. Overseas assets by country'!E181="","",'17. Overseas assets by country'!E181)</f>
        <v/>
      </c>
    </row>
    <row r="7537" spans="1:2">
      <c r="A7537" t="s">
        <v>5017</v>
      </c>
      <c r="B7537" s="246" t="str">
        <f>IF('17. Overseas assets by country'!F181="","",'17. Overseas assets by country'!F181)</f>
        <v/>
      </c>
    </row>
    <row r="7538" spans="1:2">
      <c r="A7538" t="s">
        <v>5018</v>
      </c>
      <c r="B7538" s="246" t="str">
        <f>IF('17. Overseas assets by country'!G181="","",'17. Overseas assets by country'!G181)</f>
        <v/>
      </c>
    </row>
    <row r="7539" spans="1:2">
      <c r="A7539" t="s">
        <v>5019</v>
      </c>
      <c r="B7539" s="246" t="str">
        <f>IF('17. Overseas assets by country'!A182="Please select country","",'17. Overseas assets by country'!A182)</f>
        <v/>
      </c>
    </row>
    <row r="7540" spans="1:2">
      <c r="A7540" t="s">
        <v>5020</v>
      </c>
      <c r="B7540" s="246" t="str">
        <f>IF('17. Overseas assets by country'!B182="","",'17. Overseas assets by country'!B182)</f>
        <v/>
      </c>
    </row>
    <row r="7541" spans="1:2">
      <c r="A7541" t="s">
        <v>5021</v>
      </c>
      <c r="B7541" s="246" t="str">
        <f>IF('17. Overseas assets by country'!C182="","",'17. Overseas assets by country'!C182)</f>
        <v/>
      </c>
    </row>
    <row r="7542" spans="1:2">
      <c r="A7542" t="s">
        <v>5022</v>
      </c>
      <c r="B7542" s="246" t="str">
        <f>IF('17. Overseas assets by country'!D182="","",'17. Overseas assets by country'!D182)</f>
        <v/>
      </c>
    </row>
    <row r="7543" spans="1:2">
      <c r="A7543" t="s">
        <v>5023</v>
      </c>
      <c r="B7543" s="246" t="str">
        <f>IF('17. Overseas assets by country'!E182="","",'17. Overseas assets by country'!E182)</f>
        <v/>
      </c>
    </row>
    <row r="7544" spans="1:2">
      <c r="A7544" t="s">
        <v>5024</v>
      </c>
      <c r="B7544" s="246" t="str">
        <f>IF('17. Overseas assets by country'!F182="","",'17. Overseas assets by country'!F182)</f>
        <v/>
      </c>
    </row>
    <row r="7545" spans="1:2">
      <c r="A7545" t="s">
        <v>5025</v>
      </c>
      <c r="B7545" s="246" t="str">
        <f>IF('17. Overseas assets by country'!G182="","",'17. Overseas assets by country'!G182)</f>
        <v/>
      </c>
    </row>
    <row r="7546" spans="1:2">
      <c r="A7546" t="s">
        <v>5026</v>
      </c>
      <c r="B7546" s="246" t="str">
        <f>IF('17. Overseas assets by country'!A183="Please select country","",'17. Overseas assets by country'!A183)</f>
        <v/>
      </c>
    </row>
    <row r="7547" spans="1:2">
      <c r="A7547" t="s">
        <v>5027</v>
      </c>
      <c r="B7547" s="246" t="str">
        <f>IF('17. Overseas assets by country'!B183="","",'17. Overseas assets by country'!B183)</f>
        <v/>
      </c>
    </row>
    <row r="7548" spans="1:2">
      <c r="A7548" t="s">
        <v>5028</v>
      </c>
      <c r="B7548" s="246" t="str">
        <f>IF('17. Overseas assets by country'!C183="","",'17. Overseas assets by country'!C183)</f>
        <v/>
      </c>
    </row>
    <row r="7549" spans="1:2">
      <c r="A7549" t="s">
        <v>5029</v>
      </c>
      <c r="B7549" s="246" t="str">
        <f>IF('17. Overseas assets by country'!D183="","",'17. Overseas assets by country'!D183)</f>
        <v/>
      </c>
    </row>
    <row r="7550" spans="1:2">
      <c r="A7550" t="s">
        <v>5030</v>
      </c>
      <c r="B7550" s="246" t="str">
        <f>IF('17. Overseas assets by country'!E183="","",'17. Overseas assets by country'!E183)</f>
        <v/>
      </c>
    </row>
    <row r="7551" spans="1:2">
      <c r="A7551" t="s">
        <v>5031</v>
      </c>
      <c r="B7551" s="246" t="str">
        <f>IF('17. Overseas assets by country'!F183="","",'17. Overseas assets by country'!F183)</f>
        <v/>
      </c>
    </row>
    <row r="7552" spans="1:2">
      <c r="A7552" t="s">
        <v>5032</v>
      </c>
      <c r="B7552" s="246" t="str">
        <f>IF('17. Overseas assets by country'!G183="","",'17. Overseas assets by country'!G183)</f>
        <v/>
      </c>
    </row>
    <row r="7553" spans="1:2">
      <c r="A7553" t="s">
        <v>5033</v>
      </c>
      <c r="B7553" s="246" t="str">
        <f>IF('17. Overseas assets by country'!A184="Please select country","",'17. Overseas assets by country'!A184)</f>
        <v/>
      </c>
    </row>
    <row r="7554" spans="1:2">
      <c r="A7554" t="s">
        <v>5034</v>
      </c>
      <c r="B7554" s="246" t="str">
        <f>IF('17. Overseas assets by country'!B184="","",'17. Overseas assets by country'!B184)</f>
        <v/>
      </c>
    </row>
    <row r="7555" spans="1:2">
      <c r="A7555" t="s">
        <v>5035</v>
      </c>
      <c r="B7555" s="246" t="str">
        <f>IF('17. Overseas assets by country'!C184="","",'17. Overseas assets by country'!C184)</f>
        <v/>
      </c>
    </row>
    <row r="7556" spans="1:2">
      <c r="A7556" t="s">
        <v>5036</v>
      </c>
      <c r="B7556" s="246" t="str">
        <f>IF('17. Overseas assets by country'!D184="","",'17. Overseas assets by country'!D184)</f>
        <v/>
      </c>
    </row>
    <row r="7557" spans="1:2">
      <c r="A7557" t="s">
        <v>5037</v>
      </c>
      <c r="B7557" s="246" t="str">
        <f>IF('17. Overseas assets by country'!E184="","",'17. Overseas assets by country'!E184)</f>
        <v/>
      </c>
    </row>
    <row r="7558" spans="1:2">
      <c r="A7558" t="s">
        <v>5038</v>
      </c>
      <c r="B7558" s="246" t="str">
        <f>IF('17. Overseas assets by country'!F184="","",'17. Overseas assets by country'!F184)</f>
        <v/>
      </c>
    </row>
    <row r="7559" spans="1:2">
      <c r="A7559" t="s">
        <v>5039</v>
      </c>
      <c r="B7559" s="246" t="str">
        <f>IF('17. Overseas assets by country'!G184="","",'17. Overseas assets by country'!G184)</f>
        <v/>
      </c>
    </row>
    <row r="7560" spans="1:2">
      <c r="A7560" t="s">
        <v>5040</v>
      </c>
      <c r="B7560" s="246" t="str">
        <f>IF('17. Overseas assets by country'!A185="Please select country","",'17. Overseas assets by country'!A185)</f>
        <v/>
      </c>
    </row>
    <row r="7561" spans="1:2">
      <c r="A7561" t="s">
        <v>5041</v>
      </c>
      <c r="B7561" s="246" t="str">
        <f>IF('17. Overseas assets by country'!B185="","",'17. Overseas assets by country'!B185)</f>
        <v/>
      </c>
    </row>
    <row r="7562" spans="1:2">
      <c r="A7562" t="s">
        <v>5042</v>
      </c>
      <c r="B7562" s="246" t="str">
        <f>IF('17. Overseas assets by country'!C185="","",'17. Overseas assets by country'!C185)</f>
        <v/>
      </c>
    </row>
    <row r="7563" spans="1:2">
      <c r="A7563" t="s">
        <v>5043</v>
      </c>
      <c r="B7563" s="246" t="str">
        <f>IF('17. Overseas assets by country'!D185="","",'17. Overseas assets by country'!D185)</f>
        <v/>
      </c>
    </row>
    <row r="7564" spans="1:2">
      <c r="A7564" t="s">
        <v>5044</v>
      </c>
      <c r="B7564" s="246" t="str">
        <f>IF('17. Overseas assets by country'!E185="","",'17. Overseas assets by country'!E185)</f>
        <v/>
      </c>
    </row>
    <row r="7565" spans="1:2">
      <c r="A7565" t="s">
        <v>5045</v>
      </c>
      <c r="B7565" s="246" t="str">
        <f>IF('17. Overseas assets by country'!F185="","",'17. Overseas assets by country'!F185)</f>
        <v/>
      </c>
    </row>
    <row r="7566" spans="1:2">
      <c r="A7566" t="s">
        <v>5046</v>
      </c>
      <c r="B7566" s="246" t="str">
        <f>IF('17. Overseas assets by country'!G185="","",'17. Overseas assets by country'!G185)</f>
        <v/>
      </c>
    </row>
    <row r="7567" spans="1:2">
      <c r="A7567" t="s">
        <v>5047</v>
      </c>
      <c r="B7567" s="246" t="str">
        <f>IF('17. Overseas assets by country'!A186="Please select country","",'17. Overseas assets by country'!A186)</f>
        <v/>
      </c>
    </row>
    <row r="7568" spans="1:2">
      <c r="A7568" t="s">
        <v>5048</v>
      </c>
      <c r="B7568" s="246" t="str">
        <f>IF('17. Overseas assets by country'!B186="","",'17. Overseas assets by country'!B186)</f>
        <v/>
      </c>
    </row>
    <row r="7569" spans="1:2">
      <c r="A7569" t="s">
        <v>5049</v>
      </c>
      <c r="B7569" s="246" t="str">
        <f>IF('17. Overseas assets by country'!C186="","",'17. Overseas assets by country'!C186)</f>
        <v/>
      </c>
    </row>
    <row r="7570" spans="1:2">
      <c r="A7570" t="s">
        <v>5050</v>
      </c>
      <c r="B7570" s="246" t="str">
        <f>IF('17. Overseas assets by country'!D186="","",'17. Overseas assets by country'!D186)</f>
        <v/>
      </c>
    </row>
    <row r="7571" spans="1:2">
      <c r="A7571" t="s">
        <v>5051</v>
      </c>
      <c r="B7571" s="246" t="str">
        <f>IF('17. Overseas assets by country'!E186="","",'17. Overseas assets by country'!E186)</f>
        <v/>
      </c>
    </row>
    <row r="7572" spans="1:2">
      <c r="A7572" t="s">
        <v>5052</v>
      </c>
      <c r="B7572" s="246" t="str">
        <f>IF('17. Overseas assets by country'!F186="","",'17. Overseas assets by country'!F186)</f>
        <v/>
      </c>
    </row>
    <row r="7573" spans="1:2">
      <c r="A7573" t="s">
        <v>5053</v>
      </c>
      <c r="B7573" s="246" t="str">
        <f>IF('17. Overseas assets by country'!G186="","",'17. Overseas assets by country'!G186)</f>
        <v/>
      </c>
    </row>
    <row r="7574" spans="1:2">
      <c r="A7574" t="s">
        <v>5054</v>
      </c>
      <c r="B7574" s="246" t="str">
        <f>IF('17. Overseas assets by country'!A187="Please select country","",'17. Overseas assets by country'!A187)</f>
        <v/>
      </c>
    </row>
    <row r="7575" spans="1:2">
      <c r="A7575" t="s">
        <v>5055</v>
      </c>
      <c r="B7575" s="246" t="str">
        <f>IF('17. Overseas assets by country'!B187="","",'17. Overseas assets by country'!B187)</f>
        <v/>
      </c>
    </row>
    <row r="7576" spans="1:2">
      <c r="A7576" t="s">
        <v>5056</v>
      </c>
      <c r="B7576" s="246" t="str">
        <f>IF('17. Overseas assets by country'!C187="","",'17. Overseas assets by country'!C187)</f>
        <v/>
      </c>
    </row>
    <row r="7577" spans="1:2">
      <c r="A7577" t="s">
        <v>5057</v>
      </c>
      <c r="B7577" s="246" t="str">
        <f>IF('17. Overseas assets by country'!D187="","",'17. Overseas assets by country'!D187)</f>
        <v/>
      </c>
    </row>
    <row r="7578" spans="1:2">
      <c r="A7578" t="s">
        <v>5058</v>
      </c>
      <c r="B7578" s="246" t="str">
        <f>IF('17. Overseas assets by country'!E187="","",'17. Overseas assets by country'!E187)</f>
        <v/>
      </c>
    </row>
    <row r="7579" spans="1:2">
      <c r="A7579" t="s">
        <v>5059</v>
      </c>
      <c r="B7579" s="246" t="str">
        <f>IF('17. Overseas assets by country'!F187="","",'17. Overseas assets by country'!F187)</f>
        <v/>
      </c>
    </row>
    <row r="7580" spans="1:2">
      <c r="A7580" t="s">
        <v>5060</v>
      </c>
      <c r="B7580" s="246" t="str">
        <f>IF('17. Overseas assets by country'!G187="","",'17. Overseas assets by country'!G187)</f>
        <v/>
      </c>
    </row>
    <row r="7581" spans="1:2">
      <c r="A7581" t="s">
        <v>5061</v>
      </c>
      <c r="B7581" s="246" t="str">
        <f>IF('17. Overseas assets by country'!A188="Please select country","",'17. Overseas assets by country'!A188)</f>
        <v/>
      </c>
    </row>
    <row r="7582" spans="1:2">
      <c r="A7582" t="s">
        <v>5062</v>
      </c>
      <c r="B7582" s="246" t="str">
        <f>IF('17. Overseas assets by country'!B188="","",'17. Overseas assets by country'!B188)</f>
        <v/>
      </c>
    </row>
    <row r="7583" spans="1:2">
      <c r="A7583" t="s">
        <v>5063</v>
      </c>
      <c r="B7583" s="246" t="str">
        <f>IF('17. Overseas assets by country'!C188="","",'17. Overseas assets by country'!C188)</f>
        <v/>
      </c>
    </row>
    <row r="7584" spans="1:2">
      <c r="A7584" t="s">
        <v>5064</v>
      </c>
      <c r="B7584" s="246" t="str">
        <f>IF('17. Overseas assets by country'!D188="","",'17. Overseas assets by country'!D188)</f>
        <v/>
      </c>
    </row>
    <row r="7585" spans="1:2">
      <c r="A7585" t="s">
        <v>5065</v>
      </c>
      <c r="B7585" s="246" t="str">
        <f>IF('17. Overseas assets by country'!E188="","",'17. Overseas assets by country'!E188)</f>
        <v/>
      </c>
    </row>
    <row r="7586" spans="1:2">
      <c r="A7586" t="s">
        <v>5066</v>
      </c>
      <c r="B7586" s="246" t="str">
        <f>IF('17. Overseas assets by country'!F188="","",'17. Overseas assets by country'!F188)</f>
        <v/>
      </c>
    </row>
    <row r="7587" spans="1:2">
      <c r="A7587" t="s">
        <v>5067</v>
      </c>
      <c r="B7587" s="246" t="str">
        <f>IF('17. Overseas assets by country'!G188="","",'17. Overseas assets by country'!G188)</f>
        <v/>
      </c>
    </row>
    <row r="7588" spans="1:2">
      <c r="A7588" t="s">
        <v>5068</v>
      </c>
      <c r="B7588" s="246" t="str">
        <f>IF('17. Overseas assets by country'!A189="Please select country","",'17. Overseas assets by country'!A189)</f>
        <v/>
      </c>
    </row>
    <row r="7589" spans="1:2">
      <c r="A7589" t="s">
        <v>5069</v>
      </c>
      <c r="B7589" s="246" t="str">
        <f>IF('17. Overseas assets by country'!B189="","",'17. Overseas assets by country'!B189)</f>
        <v/>
      </c>
    </row>
    <row r="7590" spans="1:2">
      <c r="A7590" t="s">
        <v>5070</v>
      </c>
      <c r="B7590" s="246" t="str">
        <f>IF('17. Overseas assets by country'!C189="","",'17. Overseas assets by country'!C189)</f>
        <v/>
      </c>
    </row>
    <row r="7591" spans="1:2">
      <c r="A7591" t="s">
        <v>5071</v>
      </c>
      <c r="B7591" s="246" t="str">
        <f>IF('17. Overseas assets by country'!D189="","",'17. Overseas assets by country'!D189)</f>
        <v/>
      </c>
    </row>
    <row r="7592" spans="1:2">
      <c r="A7592" t="s">
        <v>5072</v>
      </c>
      <c r="B7592" s="246" t="str">
        <f>IF('17. Overseas assets by country'!E189="","",'17. Overseas assets by country'!E189)</f>
        <v/>
      </c>
    </row>
    <row r="7593" spans="1:2">
      <c r="A7593" t="s">
        <v>5073</v>
      </c>
      <c r="B7593" s="246" t="str">
        <f>IF('17. Overseas assets by country'!F189="","",'17. Overseas assets by country'!F189)</f>
        <v/>
      </c>
    </row>
    <row r="7594" spans="1:2">
      <c r="A7594" t="s">
        <v>5074</v>
      </c>
      <c r="B7594" s="246" t="str">
        <f>IF('17. Overseas assets by country'!G189="","",'17. Overseas assets by country'!G189)</f>
        <v/>
      </c>
    </row>
    <row r="7595" spans="1:2">
      <c r="A7595" t="s">
        <v>5075</v>
      </c>
      <c r="B7595" s="246" t="str">
        <f>IF('17. Overseas assets by country'!A190="Please select country","",'17. Overseas assets by country'!A190)</f>
        <v/>
      </c>
    </row>
    <row r="7596" spans="1:2">
      <c r="A7596" t="s">
        <v>5076</v>
      </c>
      <c r="B7596" s="246" t="str">
        <f>IF('17. Overseas assets by country'!B190="","",'17. Overseas assets by country'!B190)</f>
        <v/>
      </c>
    </row>
    <row r="7597" spans="1:2">
      <c r="A7597" t="s">
        <v>5077</v>
      </c>
      <c r="B7597" s="246" t="str">
        <f>IF('17. Overseas assets by country'!C190="","",'17. Overseas assets by country'!C190)</f>
        <v/>
      </c>
    </row>
    <row r="7598" spans="1:2">
      <c r="A7598" t="s">
        <v>5078</v>
      </c>
      <c r="B7598" s="246" t="str">
        <f>IF('17. Overseas assets by country'!D190="","",'17. Overseas assets by country'!D190)</f>
        <v/>
      </c>
    </row>
    <row r="7599" spans="1:2">
      <c r="A7599" t="s">
        <v>5079</v>
      </c>
      <c r="B7599" s="246" t="str">
        <f>IF('17. Overseas assets by country'!E190="","",'17. Overseas assets by country'!E190)</f>
        <v/>
      </c>
    </row>
    <row r="7600" spans="1:2">
      <c r="A7600" t="s">
        <v>5080</v>
      </c>
      <c r="B7600" s="246" t="str">
        <f>IF('17. Overseas assets by country'!F190="","",'17. Overseas assets by country'!F190)</f>
        <v/>
      </c>
    </row>
    <row r="7601" spans="1:2">
      <c r="A7601" t="s">
        <v>5081</v>
      </c>
      <c r="B7601" s="246" t="str">
        <f>IF('17. Overseas assets by country'!G190="","",'17. Overseas assets by country'!G190)</f>
        <v/>
      </c>
    </row>
    <row r="7602" spans="1:2">
      <c r="A7602" t="s">
        <v>5082</v>
      </c>
      <c r="B7602" s="246" t="str">
        <f>IF('17. Overseas assets by country'!A191="Please select country","",'17. Overseas assets by country'!A191)</f>
        <v/>
      </c>
    </row>
    <row r="7603" spans="1:2">
      <c r="A7603" t="s">
        <v>5083</v>
      </c>
      <c r="B7603" s="246" t="str">
        <f>IF('17. Overseas assets by country'!B191="","",'17. Overseas assets by country'!B191)</f>
        <v/>
      </c>
    </row>
    <row r="7604" spans="1:2">
      <c r="A7604" t="s">
        <v>5084</v>
      </c>
      <c r="B7604" s="246" t="str">
        <f>IF('17. Overseas assets by country'!C191="","",'17. Overseas assets by country'!C191)</f>
        <v/>
      </c>
    </row>
    <row r="7605" spans="1:2">
      <c r="A7605" t="s">
        <v>5085</v>
      </c>
      <c r="B7605" s="246" t="str">
        <f>IF('17. Overseas assets by country'!D191="","",'17. Overseas assets by country'!D191)</f>
        <v/>
      </c>
    </row>
    <row r="7606" spans="1:2">
      <c r="A7606" t="s">
        <v>5086</v>
      </c>
      <c r="B7606" s="246" t="str">
        <f>IF('17. Overseas assets by country'!E191="","",'17. Overseas assets by country'!E191)</f>
        <v/>
      </c>
    </row>
    <row r="7607" spans="1:2">
      <c r="A7607" t="s">
        <v>5087</v>
      </c>
      <c r="B7607" s="246" t="str">
        <f>IF('17. Overseas assets by country'!F191="","",'17. Overseas assets by country'!F191)</f>
        <v/>
      </c>
    </row>
    <row r="7608" spans="1:2">
      <c r="A7608" t="s">
        <v>5088</v>
      </c>
      <c r="B7608" s="246" t="str">
        <f>IF('17. Overseas assets by country'!G191="","",'17. Overseas assets by country'!G191)</f>
        <v/>
      </c>
    </row>
    <row r="7609" spans="1:2">
      <c r="A7609" t="s">
        <v>5089</v>
      </c>
      <c r="B7609" s="246" t="str">
        <f>IF('17. Overseas assets by country'!A192="Please select country","",'17. Overseas assets by country'!A192)</f>
        <v/>
      </c>
    </row>
    <row r="7610" spans="1:2">
      <c r="A7610" t="s">
        <v>5090</v>
      </c>
      <c r="B7610" s="246" t="str">
        <f>IF('17. Overseas assets by country'!B192="","",'17. Overseas assets by country'!B192)</f>
        <v/>
      </c>
    </row>
    <row r="7611" spans="1:2">
      <c r="A7611" t="s">
        <v>5091</v>
      </c>
      <c r="B7611" s="246" t="str">
        <f>IF('17. Overseas assets by country'!C192="","",'17. Overseas assets by country'!C192)</f>
        <v/>
      </c>
    </row>
    <row r="7612" spans="1:2">
      <c r="A7612" t="s">
        <v>5092</v>
      </c>
      <c r="B7612" s="246" t="str">
        <f>IF('17. Overseas assets by country'!D192="","",'17. Overseas assets by country'!D192)</f>
        <v/>
      </c>
    </row>
    <row r="7613" spans="1:2">
      <c r="A7613" t="s">
        <v>5093</v>
      </c>
      <c r="B7613" s="246" t="str">
        <f>IF('17. Overseas assets by country'!E192="","",'17. Overseas assets by country'!E192)</f>
        <v/>
      </c>
    </row>
    <row r="7614" spans="1:2">
      <c r="A7614" t="s">
        <v>5094</v>
      </c>
      <c r="B7614" s="246" t="str">
        <f>IF('17. Overseas assets by country'!F192="","",'17. Overseas assets by country'!F192)</f>
        <v/>
      </c>
    </row>
    <row r="7615" spans="1:2">
      <c r="A7615" t="s">
        <v>5095</v>
      </c>
      <c r="B7615" s="246" t="str">
        <f>IF('17. Overseas assets by country'!G192="","",'17. Overseas assets by country'!G192)</f>
        <v/>
      </c>
    </row>
    <row r="7616" spans="1:2">
      <c r="A7616" t="s">
        <v>5096</v>
      </c>
      <c r="B7616" s="246" t="str">
        <f>IF('17. Overseas assets by country'!A193="Please select country","",'17. Overseas assets by country'!A193)</f>
        <v/>
      </c>
    </row>
    <row r="7617" spans="1:2">
      <c r="A7617" t="s">
        <v>5097</v>
      </c>
      <c r="B7617" s="246" t="str">
        <f>IF('17. Overseas assets by country'!B193="","",'17. Overseas assets by country'!B193)</f>
        <v/>
      </c>
    </row>
    <row r="7618" spans="1:2">
      <c r="A7618" t="s">
        <v>5098</v>
      </c>
      <c r="B7618" s="246" t="str">
        <f>IF('17. Overseas assets by country'!C193="","",'17. Overseas assets by country'!C193)</f>
        <v/>
      </c>
    </row>
    <row r="7619" spans="1:2">
      <c r="A7619" t="s">
        <v>5099</v>
      </c>
      <c r="B7619" s="246" t="str">
        <f>IF('17. Overseas assets by country'!D193="","",'17. Overseas assets by country'!D193)</f>
        <v/>
      </c>
    </row>
    <row r="7620" spans="1:2">
      <c r="A7620" t="s">
        <v>5100</v>
      </c>
      <c r="B7620" s="246" t="str">
        <f>IF('17. Overseas assets by country'!E193="","",'17. Overseas assets by country'!E193)</f>
        <v/>
      </c>
    </row>
    <row r="7621" spans="1:2">
      <c r="A7621" t="s">
        <v>5101</v>
      </c>
      <c r="B7621" s="246" t="str">
        <f>IF('17. Overseas assets by country'!F193="","",'17. Overseas assets by country'!F193)</f>
        <v/>
      </c>
    </row>
    <row r="7622" spans="1:2">
      <c r="A7622" t="s">
        <v>5102</v>
      </c>
      <c r="B7622" s="246" t="str">
        <f>IF('17. Overseas assets by country'!G193="","",'17. Overseas assets by country'!G193)</f>
        <v/>
      </c>
    </row>
    <row r="7623" spans="1:2">
      <c r="A7623" t="s">
        <v>5103</v>
      </c>
      <c r="B7623" s="246" t="str">
        <f>IF('17. Overseas assets by country'!A194="Please select country","",'17. Overseas assets by country'!A194)</f>
        <v/>
      </c>
    </row>
    <row r="7624" spans="1:2">
      <c r="A7624" t="s">
        <v>5104</v>
      </c>
      <c r="B7624" s="246" t="str">
        <f>IF('17. Overseas assets by country'!B194="","",'17. Overseas assets by country'!B194)</f>
        <v/>
      </c>
    </row>
    <row r="7625" spans="1:2">
      <c r="A7625" t="s">
        <v>5105</v>
      </c>
      <c r="B7625" s="246" t="str">
        <f>IF('17. Overseas assets by country'!C194="","",'17. Overseas assets by country'!C194)</f>
        <v/>
      </c>
    </row>
    <row r="7626" spans="1:2">
      <c r="A7626" t="s">
        <v>5106</v>
      </c>
      <c r="B7626" s="246" t="str">
        <f>IF('17. Overseas assets by country'!D194="","",'17. Overseas assets by country'!D194)</f>
        <v/>
      </c>
    </row>
    <row r="7627" spans="1:2">
      <c r="A7627" t="s">
        <v>5107</v>
      </c>
      <c r="B7627" s="246" t="str">
        <f>IF('17. Overseas assets by country'!E194="","",'17. Overseas assets by country'!E194)</f>
        <v/>
      </c>
    </row>
    <row r="7628" spans="1:2">
      <c r="A7628" t="s">
        <v>5108</v>
      </c>
      <c r="B7628" s="246" t="str">
        <f>IF('17. Overseas assets by country'!F194="","",'17. Overseas assets by country'!F194)</f>
        <v/>
      </c>
    </row>
    <row r="7629" spans="1:2">
      <c r="A7629" t="s">
        <v>5109</v>
      </c>
      <c r="B7629" s="246" t="str">
        <f>IF('17. Overseas assets by country'!G194="","",'17. Overseas assets by country'!G194)</f>
        <v/>
      </c>
    </row>
    <row r="7630" spans="1:2">
      <c r="A7630" t="s">
        <v>5110</v>
      </c>
      <c r="B7630" s="246" t="str">
        <f>IF('17. Overseas assets by country'!A195="Please select country","",'17. Overseas assets by country'!A195)</f>
        <v/>
      </c>
    </row>
    <row r="7631" spans="1:2">
      <c r="A7631" t="s">
        <v>5111</v>
      </c>
      <c r="B7631" s="246" t="str">
        <f>IF('17. Overseas assets by country'!B195="","",'17. Overseas assets by country'!B195)</f>
        <v/>
      </c>
    </row>
    <row r="7632" spans="1:2">
      <c r="A7632" t="s">
        <v>5112</v>
      </c>
      <c r="B7632" s="246" t="str">
        <f>IF('17. Overseas assets by country'!C195="","",'17. Overseas assets by country'!C195)</f>
        <v/>
      </c>
    </row>
    <row r="7633" spans="1:2">
      <c r="A7633" t="s">
        <v>5113</v>
      </c>
      <c r="B7633" s="246" t="str">
        <f>IF('17. Overseas assets by country'!D195="","",'17. Overseas assets by country'!D195)</f>
        <v/>
      </c>
    </row>
    <row r="7634" spans="1:2">
      <c r="A7634" t="s">
        <v>5114</v>
      </c>
      <c r="B7634" s="246" t="str">
        <f>IF('17. Overseas assets by country'!E195="","",'17. Overseas assets by country'!E195)</f>
        <v/>
      </c>
    </row>
    <row r="7635" spans="1:2">
      <c r="A7635" t="s">
        <v>5115</v>
      </c>
      <c r="B7635" s="246" t="str">
        <f>IF('17. Overseas assets by country'!F195="","",'17. Overseas assets by country'!F195)</f>
        <v/>
      </c>
    </row>
    <row r="7636" spans="1:2">
      <c r="A7636" t="s">
        <v>5116</v>
      </c>
      <c r="B7636" s="246" t="str">
        <f>IF('17. Overseas assets by country'!G195="","",'17. Overseas assets by country'!G195)</f>
        <v/>
      </c>
    </row>
    <row r="7637" spans="1:2">
      <c r="A7637" t="s">
        <v>5117</v>
      </c>
      <c r="B7637" s="246" t="str">
        <f>IF('17. Overseas assets by country'!A196="Please select country","",'17. Overseas assets by country'!A196)</f>
        <v/>
      </c>
    </row>
    <row r="7638" spans="1:2">
      <c r="A7638" t="s">
        <v>5118</v>
      </c>
      <c r="B7638" s="246" t="str">
        <f>IF('17. Overseas assets by country'!B196="","",'17. Overseas assets by country'!B196)</f>
        <v/>
      </c>
    </row>
    <row r="7639" spans="1:2">
      <c r="A7639" t="s">
        <v>5119</v>
      </c>
      <c r="B7639" s="246" t="str">
        <f>IF('17. Overseas assets by country'!C196="","",'17. Overseas assets by country'!C196)</f>
        <v/>
      </c>
    </row>
    <row r="7640" spans="1:2">
      <c r="A7640" t="s">
        <v>5120</v>
      </c>
      <c r="B7640" s="246" t="str">
        <f>IF('17. Overseas assets by country'!D196="","",'17. Overseas assets by country'!D196)</f>
        <v/>
      </c>
    </row>
    <row r="7641" spans="1:2">
      <c r="A7641" t="s">
        <v>5121</v>
      </c>
      <c r="B7641" s="246" t="str">
        <f>IF('17. Overseas assets by country'!E196="","",'17. Overseas assets by country'!E196)</f>
        <v/>
      </c>
    </row>
    <row r="7642" spans="1:2">
      <c r="A7642" t="s">
        <v>5122</v>
      </c>
      <c r="B7642" s="246" t="str">
        <f>IF('17. Overseas assets by country'!F196="","",'17. Overseas assets by country'!F196)</f>
        <v/>
      </c>
    </row>
    <row r="7643" spans="1:2">
      <c r="A7643" t="s">
        <v>5123</v>
      </c>
      <c r="B7643" s="246" t="str">
        <f>IF('17. Overseas assets by country'!G196="","",'17. Overseas assets by country'!G196)</f>
        <v/>
      </c>
    </row>
    <row r="7644" spans="1:2">
      <c r="A7644" t="s">
        <v>5124</v>
      </c>
      <c r="B7644" s="246" t="str">
        <f>IF('17. Overseas assets by country'!A197="Please select country","",'17. Overseas assets by country'!A197)</f>
        <v/>
      </c>
    </row>
    <row r="7645" spans="1:2">
      <c r="A7645" t="s">
        <v>5125</v>
      </c>
      <c r="B7645" s="246" t="str">
        <f>IF('17. Overseas assets by country'!B197="","",'17. Overseas assets by country'!B197)</f>
        <v/>
      </c>
    </row>
    <row r="7646" spans="1:2">
      <c r="A7646" t="s">
        <v>5126</v>
      </c>
      <c r="B7646" s="246" t="str">
        <f>IF('17. Overseas assets by country'!C197="","",'17. Overseas assets by country'!C197)</f>
        <v/>
      </c>
    </row>
    <row r="7647" spans="1:2">
      <c r="A7647" t="s">
        <v>5127</v>
      </c>
      <c r="B7647" s="246" t="str">
        <f>IF('17. Overseas assets by country'!D197="","",'17. Overseas assets by country'!D197)</f>
        <v/>
      </c>
    </row>
    <row r="7648" spans="1:2">
      <c r="A7648" t="s">
        <v>5128</v>
      </c>
      <c r="B7648" s="246" t="str">
        <f>IF('17. Overseas assets by country'!E197="","",'17. Overseas assets by country'!E197)</f>
        <v/>
      </c>
    </row>
    <row r="7649" spans="1:2">
      <c r="A7649" t="s">
        <v>5129</v>
      </c>
      <c r="B7649" s="246" t="str">
        <f>IF('17. Overseas assets by country'!F197="","",'17. Overseas assets by country'!F197)</f>
        <v/>
      </c>
    </row>
    <row r="7650" spans="1:2">
      <c r="A7650" t="s">
        <v>5130</v>
      </c>
      <c r="B7650" s="246" t="str">
        <f>IF('17. Overseas assets by country'!G197="","",'17. Overseas assets by country'!G197)</f>
        <v/>
      </c>
    </row>
    <row r="7651" spans="1:2">
      <c r="A7651" t="s">
        <v>5131</v>
      </c>
      <c r="B7651" s="246" t="str">
        <f>IF('17. Overseas assets by country'!A198="Please select country","",'17. Overseas assets by country'!A198)</f>
        <v/>
      </c>
    </row>
    <row r="7652" spans="1:2">
      <c r="A7652" t="s">
        <v>5132</v>
      </c>
      <c r="B7652" s="246" t="str">
        <f>IF('17. Overseas assets by country'!B198="","",'17. Overseas assets by country'!B198)</f>
        <v/>
      </c>
    </row>
    <row r="7653" spans="1:2">
      <c r="A7653" t="s">
        <v>5133</v>
      </c>
      <c r="B7653" s="246" t="str">
        <f>IF('17. Overseas assets by country'!C198="","",'17. Overseas assets by country'!C198)</f>
        <v/>
      </c>
    </row>
    <row r="7654" spans="1:2">
      <c r="A7654" t="s">
        <v>5134</v>
      </c>
      <c r="B7654" s="246" t="str">
        <f>IF('17. Overseas assets by country'!D198="","",'17. Overseas assets by country'!D198)</f>
        <v/>
      </c>
    </row>
    <row r="7655" spans="1:2">
      <c r="A7655" t="s">
        <v>5135</v>
      </c>
      <c r="B7655" s="246" t="str">
        <f>IF('17. Overseas assets by country'!E198="","",'17. Overseas assets by country'!E198)</f>
        <v/>
      </c>
    </row>
    <row r="7656" spans="1:2">
      <c r="A7656" t="s">
        <v>5136</v>
      </c>
      <c r="B7656" s="246" t="str">
        <f>IF('17. Overseas assets by country'!F198="","",'17. Overseas assets by country'!F198)</f>
        <v/>
      </c>
    </row>
    <row r="7657" spans="1:2">
      <c r="A7657" t="s">
        <v>5137</v>
      </c>
      <c r="B7657" s="246" t="str">
        <f>IF('17. Overseas assets by country'!G198="","",'17. Overseas assets by country'!G198)</f>
        <v/>
      </c>
    </row>
    <row r="7658" spans="1:2">
      <c r="A7658" t="s">
        <v>5138</v>
      </c>
      <c r="B7658" s="246" t="str">
        <f>IF('17. Overseas assets by country'!A199="Please select country","",'17. Overseas assets by country'!A199)</f>
        <v/>
      </c>
    </row>
    <row r="7659" spans="1:2">
      <c r="A7659" t="s">
        <v>5139</v>
      </c>
      <c r="B7659" s="246" t="str">
        <f>IF('17. Overseas assets by country'!B199="","",'17. Overseas assets by country'!B199)</f>
        <v/>
      </c>
    </row>
    <row r="7660" spans="1:2">
      <c r="A7660" t="s">
        <v>5140</v>
      </c>
      <c r="B7660" s="246" t="str">
        <f>IF('17. Overseas assets by country'!C199="","",'17. Overseas assets by country'!C199)</f>
        <v/>
      </c>
    </row>
    <row r="7661" spans="1:2">
      <c r="A7661" t="s">
        <v>5141</v>
      </c>
      <c r="B7661" s="246" t="str">
        <f>IF('17. Overseas assets by country'!D199="","",'17. Overseas assets by country'!D199)</f>
        <v/>
      </c>
    </row>
    <row r="7662" spans="1:2">
      <c r="A7662" t="s">
        <v>5142</v>
      </c>
      <c r="B7662" s="246" t="str">
        <f>IF('17. Overseas assets by country'!E199="","",'17. Overseas assets by country'!E199)</f>
        <v/>
      </c>
    </row>
    <row r="7663" spans="1:2">
      <c r="A7663" t="s">
        <v>5143</v>
      </c>
      <c r="B7663" s="246" t="str">
        <f>IF('17. Overseas assets by country'!F199="","",'17. Overseas assets by country'!F199)</f>
        <v/>
      </c>
    </row>
    <row r="7664" spans="1:2">
      <c r="A7664" t="s">
        <v>5144</v>
      </c>
      <c r="B7664" s="246" t="str">
        <f>IF('17. Overseas assets by country'!G199="","",'17. Overseas assets by country'!G199)</f>
        <v/>
      </c>
    </row>
    <row r="7665" spans="1:2">
      <c r="A7665" t="s">
        <v>5145</v>
      </c>
      <c r="B7665" s="246" t="str">
        <f>IF('17. Overseas assets by country'!A200="Please select country","",'17. Overseas assets by country'!A200)</f>
        <v/>
      </c>
    </row>
    <row r="7666" spans="1:2">
      <c r="A7666" t="s">
        <v>5146</v>
      </c>
      <c r="B7666" s="246" t="str">
        <f>IF('17. Overseas assets by country'!B200="","",'17. Overseas assets by country'!B200)</f>
        <v/>
      </c>
    </row>
    <row r="7667" spans="1:2">
      <c r="A7667" t="s">
        <v>5147</v>
      </c>
      <c r="B7667" s="246" t="str">
        <f>IF('17. Overseas assets by country'!C200="","",'17. Overseas assets by country'!C200)</f>
        <v/>
      </c>
    </row>
    <row r="7668" spans="1:2">
      <c r="A7668" t="s">
        <v>5148</v>
      </c>
      <c r="B7668" s="246" t="str">
        <f>IF('17. Overseas assets by country'!D200="","",'17. Overseas assets by country'!D200)</f>
        <v/>
      </c>
    </row>
    <row r="7669" spans="1:2">
      <c r="A7669" t="s">
        <v>5149</v>
      </c>
      <c r="B7669" s="246" t="str">
        <f>IF('17. Overseas assets by country'!E200="","",'17. Overseas assets by country'!E200)</f>
        <v/>
      </c>
    </row>
    <row r="7670" spans="1:2">
      <c r="A7670" t="s">
        <v>5150</v>
      </c>
      <c r="B7670" s="246" t="str">
        <f>IF('17. Overseas assets by country'!F200="","",'17. Overseas assets by country'!F200)</f>
        <v/>
      </c>
    </row>
    <row r="7671" spans="1:2">
      <c r="A7671" t="s">
        <v>5151</v>
      </c>
      <c r="B7671" s="246" t="str">
        <f>IF('17. Overseas assets by country'!G200="","",'17. Overseas assets by country'!G200)</f>
        <v/>
      </c>
    </row>
    <row r="7672" spans="1:2">
      <c r="A7672" t="s">
        <v>5152</v>
      </c>
      <c r="B7672" s="246" t="str">
        <f>IF('17. Overseas assets by country'!A201="Please select country","",'17. Overseas assets by country'!A201)</f>
        <v/>
      </c>
    </row>
    <row r="7673" spans="1:2">
      <c r="A7673" t="s">
        <v>5153</v>
      </c>
      <c r="B7673" s="246" t="str">
        <f>IF('17. Overseas assets by country'!B201="","",'17. Overseas assets by country'!B201)</f>
        <v/>
      </c>
    </row>
    <row r="7674" spans="1:2">
      <c r="A7674" t="s">
        <v>5154</v>
      </c>
      <c r="B7674" s="246" t="str">
        <f>IF('17. Overseas assets by country'!C201="","",'17. Overseas assets by country'!C201)</f>
        <v/>
      </c>
    </row>
    <row r="7675" spans="1:2">
      <c r="A7675" t="s">
        <v>5155</v>
      </c>
      <c r="B7675" s="246" t="str">
        <f>IF('17. Overseas assets by country'!D201="","",'17. Overseas assets by country'!D201)</f>
        <v/>
      </c>
    </row>
    <row r="7676" spans="1:2">
      <c r="A7676" t="s">
        <v>5156</v>
      </c>
      <c r="B7676" s="246" t="str">
        <f>IF('17. Overseas assets by country'!E201="","",'17. Overseas assets by country'!E201)</f>
        <v/>
      </c>
    </row>
    <row r="7677" spans="1:2">
      <c r="A7677" t="s">
        <v>5157</v>
      </c>
      <c r="B7677" s="246" t="str">
        <f>IF('17. Overseas assets by country'!F201="","",'17. Overseas assets by country'!F201)</f>
        <v/>
      </c>
    </row>
    <row r="7678" spans="1:2">
      <c r="A7678" t="s">
        <v>5158</v>
      </c>
      <c r="B7678" s="246" t="str">
        <f>IF('17. Overseas assets by country'!G201="","",'17. Overseas assets by country'!G201)</f>
        <v/>
      </c>
    </row>
    <row r="7679" spans="1:2">
      <c r="A7679" t="s">
        <v>5159</v>
      </c>
      <c r="B7679" s="246" t="str">
        <f>IF('17. Overseas assets by country'!A202="Please select country","",'17. Overseas assets by country'!A202)</f>
        <v/>
      </c>
    </row>
    <row r="7680" spans="1:2">
      <c r="A7680" t="s">
        <v>5160</v>
      </c>
      <c r="B7680" s="246" t="str">
        <f>IF('17. Overseas assets by country'!B202="","",'17. Overseas assets by country'!B202)</f>
        <v/>
      </c>
    </row>
    <row r="7681" spans="1:2">
      <c r="A7681" t="s">
        <v>5161</v>
      </c>
      <c r="B7681" s="246" t="str">
        <f>IF('17. Overseas assets by country'!C202="","",'17. Overseas assets by country'!C202)</f>
        <v/>
      </c>
    </row>
    <row r="7682" spans="1:2">
      <c r="A7682" t="s">
        <v>5162</v>
      </c>
      <c r="B7682" s="246" t="str">
        <f>IF('17. Overseas assets by country'!D202="","",'17. Overseas assets by country'!D202)</f>
        <v/>
      </c>
    </row>
    <row r="7683" spans="1:2">
      <c r="A7683" t="s">
        <v>5163</v>
      </c>
      <c r="B7683" s="246" t="str">
        <f>IF('17. Overseas assets by country'!E202="","",'17. Overseas assets by country'!E202)</f>
        <v/>
      </c>
    </row>
    <row r="7684" spans="1:2">
      <c r="A7684" t="s">
        <v>5164</v>
      </c>
      <c r="B7684" s="246" t="str">
        <f>IF('17. Overseas assets by country'!F202="","",'17. Overseas assets by country'!F202)</f>
        <v/>
      </c>
    </row>
    <row r="7685" spans="1:2">
      <c r="A7685" t="s">
        <v>5165</v>
      </c>
      <c r="B7685" s="246" t="str">
        <f>IF('17. Overseas assets by country'!G202="","",'17. Overseas assets by country'!G202)</f>
        <v/>
      </c>
    </row>
    <row r="7686" spans="1:2">
      <c r="A7686" t="s">
        <v>5166</v>
      </c>
      <c r="B7686" s="246" t="str">
        <f>IF('17. Overseas assets by country'!A203="Please select country","",'17. Overseas assets by country'!A203)</f>
        <v/>
      </c>
    </row>
    <row r="7687" spans="1:2">
      <c r="A7687" t="s">
        <v>5167</v>
      </c>
      <c r="B7687" s="246" t="str">
        <f>IF('17. Overseas assets by country'!B203="","",'17. Overseas assets by country'!B203)</f>
        <v/>
      </c>
    </row>
    <row r="7688" spans="1:2">
      <c r="A7688" t="s">
        <v>5168</v>
      </c>
      <c r="B7688" s="246" t="str">
        <f>IF('17. Overseas assets by country'!C203="","",'17. Overseas assets by country'!C203)</f>
        <v/>
      </c>
    </row>
    <row r="7689" spans="1:2">
      <c r="A7689" t="s">
        <v>5169</v>
      </c>
      <c r="B7689" s="246" t="str">
        <f>IF('17. Overseas assets by country'!D203="","",'17. Overseas assets by country'!D203)</f>
        <v/>
      </c>
    </row>
    <row r="7690" spans="1:2">
      <c r="A7690" t="s">
        <v>5170</v>
      </c>
      <c r="B7690" s="246" t="str">
        <f>IF('17. Overseas assets by country'!E203="","",'17. Overseas assets by country'!E203)</f>
        <v/>
      </c>
    </row>
    <row r="7691" spans="1:2">
      <c r="A7691" t="s">
        <v>5171</v>
      </c>
      <c r="B7691" s="246" t="str">
        <f>IF('17. Overseas assets by country'!F203="","",'17. Overseas assets by country'!F203)</f>
        <v/>
      </c>
    </row>
    <row r="7692" spans="1:2">
      <c r="A7692" t="s">
        <v>5172</v>
      </c>
      <c r="B7692" s="246" t="str">
        <f>IF('17. Overseas assets by country'!G203="","",'17. Overseas assets by country'!G203)</f>
        <v/>
      </c>
    </row>
    <row r="7693" spans="1:2">
      <c r="A7693" t="s">
        <v>5173</v>
      </c>
      <c r="B7693" s="246" t="str">
        <f>IF('17. Overseas assets by country'!A204="Please select country","",'17. Overseas assets by country'!A204)</f>
        <v/>
      </c>
    </row>
    <row r="7694" spans="1:2">
      <c r="A7694" t="s">
        <v>5174</v>
      </c>
      <c r="B7694" s="246" t="str">
        <f>IF('17. Overseas assets by country'!B204="","",'17. Overseas assets by country'!B204)</f>
        <v/>
      </c>
    </row>
    <row r="7695" spans="1:2">
      <c r="A7695" t="s">
        <v>5175</v>
      </c>
      <c r="B7695" s="246" t="str">
        <f>IF('17. Overseas assets by country'!C204="","",'17. Overseas assets by country'!C204)</f>
        <v/>
      </c>
    </row>
    <row r="7696" spans="1:2">
      <c r="A7696" t="s">
        <v>5176</v>
      </c>
      <c r="B7696" s="246" t="str">
        <f>IF('17. Overseas assets by country'!D204="","",'17. Overseas assets by country'!D204)</f>
        <v/>
      </c>
    </row>
    <row r="7697" spans="1:2">
      <c r="A7697" t="s">
        <v>5177</v>
      </c>
      <c r="B7697" s="246" t="str">
        <f>IF('17. Overseas assets by country'!E204="","",'17. Overseas assets by country'!E204)</f>
        <v/>
      </c>
    </row>
    <row r="7698" spans="1:2">
      <c r="A7698" t="s">
        <v>5178</v>
      </c>
      <c r="B7698" s="246" t="str">
        <f>IF('17. Overseas assets by country'!F204="","",'17. Overseas assets by country'!F204)</f>
        <v/>
      </c>
    </row>
    <row r="7699" spans="1:2">
      <c r="A7699" t="s">
        <v>5179</v>
      </c>
      <c r="B7699" s="246" t="str">
        <f>IF('17. Overseas assets by country'!G204="","",'17. Overseas assets by country'!G204)</f>
        <v/>
      </c>
    </row>
    <row r="7700" spans="1:2">
      <c r="A7700" t="s">
        <v>5180</v>
      </c>
      <c r="B7700" s="246" t="str">
        <f>IF('17. Overseas assets by country'!A205="Please select country","",'17. Overseas assets by country'!A205)</f>
        <v/>
      </c>
    </row>
    <row r="7701" spans="1:2">
      <c r="A7701" t="s">
        <v>5181</v>
      </c>
      <c r="B7701" s="246" t="str">
        <f>IF('17. Overseas assets by country'!B205="","",'17. Overseas assets by country'!B205)</f>
        <v/>
      </c>
    </row>
    <row r="7702" spans="1:2">
      <c r="A7702" t="s">
        <v>5182</v>
      </c>
      <c r="B7702" s="246" t="str">
        <f>IF('17. Overseas assets by country'!C205="","",'17. Overseas assets by country'!C205)</f>
        <v/>
      </c>
    </row>
    <row r="7703" spans="1:2">
      <c r="A7703" t="s">
        <v>5183</v>
      </c>
      <c r="B7703" s="246" t="str">
        <f>IF('17. Overseas assets by country'!D205="","",'17. Overseas assets by country'!D205)</f>
        <v/>
      </c>
    </row>
    <row r="7704" spans="1:2">
      <c r="A7704" t="s">
        <v>5184</v>
      </c>
      <c r="B7704" s="246" t="str">
        <f>IF('17. Overseas assets by country'!E205="","",'17. Overseas assets by country'!E205)</f>
        <v/>
      </c>
    </row>
    <row r="7705" spans="1:2">
      <c r="A7705" t="s">
        <v>5185</v>
      </c>
      <c r="B7705" s="246" t="str">
        <f>IF('17. Overseas assets by country'!F205="","",'17. Overseas assets by country'!F205)</f>
        <v/>
      </c>
    </row>
    <row r="7706" spans="1:2">
      <c r="A7706" t="s">
        <v>5186</v>
      </c>
      <c r="B7706" s="246" t="str">
        <f>IF('17. Overseas assets by country'!G205="","",'17. Overseas assets by country'!G205)</f>
        <v/>
      </c>
    </row>
    <row r="7707" spans="1:2">
      <c r="A7707" t="s">
        <v>5187</v>
      </c>
      <c r="B7707" s="246" t="str">
        <f>IF('17. Overseas assets by country'!A206="Please select country","",'17. Overseas assets by country'!A206)</f>
        <v/>
      </c>
    </row>
    <row r="7708" spans="1:2">
      <c r="A7708" t="s">
        <v>5188</v>
      </c>
      <c r="B7708" s="246" t="str">
        <f>IF('17. Overseas assets by country'!B206="","",'17. Overseas assets by country'!B206)</f>
        <v/>
      </c>
    </row>
    <row r="7709" spans="1:2">
      <c r="A7709" t="s">
        <v>5189</v>
      </c>
      <c r="B7709" s="246" t="str">
        <f>IF('17. Overseas assets by country'!C206="","",'17. Overseas assets by country'!C206)</f>
        <v/>
      </c>
    </row>
    <row r="7710" spans="1:2">
      <c r="A7710" t="s">
        <v>5190</v>
      </c>
      <c r="B7710" s="246" t="str">
        <f>IF('17. Overseas assets by country'!D206="","",'17. Overseas assets by country'!D206)</f>
        <v/>
      </c>
    </row>
    <row r="7711" spans="1:2">
      <c r="A7711" t="s">
        <v>5191</v>
      </c>
      <c r="B7711" s="246" t="str">
        <f>IF('17. Overseas assets by country'!E206="","",'17. Overseas assets by country'!E206)</f>
        <v/>
      </c>
    </row>
    <row r="7712" spans="1:2">
      <c r="A7712" t="s">
        <v>5192</v>
      </c>
      <c r="B7712" s="246" t="str">
        <f>IF('17. Overseas assets by country'!F206="","",'17. Overseas assets by country'!F206)</f>
        <v/>
      </c>
    </row>
    <row r="7713" spans="1:2">
      <c r="A7713" t="s">
        <v>5193</v>
      </c>
      <c r="B7713" s="246" t="str">
        <f>IF('17. Overseas assets by country'!G206="","",'17. Overseas assets by country'!G206)</f>
        <v/>
      </c>
    </row>
    <row r="7714" spans="1:2">
      <c r="A7714" t="s">
        <v>5194</v>
      </c>
      <c r="B7714" s="246" t="str">
        <f>IF('17. Overseas assets by country'!A207="Please select country","",'17. Overseas assets by country'!A207)</f>
        <v/>
      </c>
    </row>
    <row r="7715" spans="1:2">
      <c r="A7715" t="s">
        <v>5195</v>
      </c>
      <c r="B7715" s="246" t="str">
        <f>IF('17. Overseas assets by country'!B207="","",'17. Overseas assets by country'!B207)</f>
        <v/>
      </c>
    </row>
    <row r="7716" spans="1:2">
      <c r="A7716" t="s">
        <v>5196</v>
      </c>
      <c r="B7716" s="246" t="str">
        <f>IF('17. Overseas assets by country'!C207="","",'17. Overseas assets by country'!C207)</f>
        <v/>
      </c>
    </row>
    <row r="7717" spans="1:2">
      <c r="A7717" t="s">
        <v>5197</v>
      </c>
      <c r="B7717" s="246" t="str">
        <f>IF('17. Overseas assets by country'!D207="","",'17. Overseas assets by country'!D207)</f>
        <v/>
      </c>
    </row>
    <row r="7718" spans="1:2">
      <c r="A7718" t="s">
        <v>5198</v>
      </c>
      <c r="B7718" s="246" t="str">
        <f>IF('17. Overseas assets by country'!E207="","",'17. Overseas assets by country'!E207)</f>
        <v/>
      </c>
    </row>
    <row r="7719" spans="1:2">
      <c r="A7719" t="s">
        <v>5199</v>
      </c>
      <c r="B7719" s="246" t="str">
        <f>IF('17. Overseas assets by country'!F207="","",'17. Overseas assets by country'!F207)</f>
        <v/>
      </c>
    </row>
    <row r="7720" spans="1:2">
      <c r="A7720" t="s">
        <v>5200</v>
      </c>
      <c r="B7720" s="246" t="str">
        <f>IF('17. Overseas assets by country'!G207="","",'17. Overseas assets by country'!G207)</f>
        <v/>
      </c>
    </row>
    <row r="7721" spans="1:2">
      <c r="A7721" t="s">
        <v>5201</v>
      </c>
      <c r="B7721" s="246" t="str">
        <f>IF('17. Overseas assets by country'!A208="Please select country","",'17. Overseas assets by country'!A208)</f>
        <v/>
      </c>
    </row>
    <row r="7722" spans="1:2">
      <c r="A7722" t="s">
        <v>5202</v>
      </c>
      <c r="B7722" s="246" t="str">
        <f>IF('17. Overseas assets by country'!B208="","",'17. Overseas assets by country'!B208)</f>
        <v/>
      </c>
    </row>
    <row r="7723" spans="1:2">
      <c r="A7723" t="s">
        <v>5203</v>
      </c>
      <c r="B7723" s="246" t="str">
        <f>IF('17. Overseas assets by country'!C208="","",'17. Overseas assets by country'!C208)</f>
        <v/>
      </c>
    </row>
    <row r="7724" spans="1:2">
      <c r="A7724" t="s">
        <v>5204</v>
      </c>
      <c r="B7724" s="246" t="str">
        <f>IF('17. Overseas assets by country'!D208="","",'17. Overseas assets by country'!D208)</f>
        <v/>
      </c>
    </row>
    <row r="7725" spans="1:2">
      <c r="A7725" t="s">
        <v>5205</v>
      </c>
      <c r="B7725" s="246" t="str">
        <f>IF('17. Overseas assets by country'!E208="","",'17. Overseas assets by country'!E208)</f>
        <v/>
      </c>
    </row>
    <row r="7726" spans="1:2">
      <c r="A7726" t="s">
        <v>5206</v>
      </c>
      <c r="B7726" s="246" t="str">
        <f>IF('17. Overseas assets by country'!F208="","",'17. Overseas assets by country'!F208)</f>
        <v/>
      </c>
    </row>
    <row r="7727" spans="1:2">
      <c r="A7727" t="s">
        <v>5207</v>
      </c>
      <c r="B7727" s="246" t="str">
        <f>IF('17. Overseas assets by country'!G208="","",'17. Overseas assets by country'!G208)</f>
        <v/>
      </c>
    </row>
    <row r="7728" spans="1:2">
      <c r="A7728" t="s">
        <v>5208</v>
      </c>
      <c r="B7728" s="246" t="str">
        <f>IF('17. Overseas assets by country'!A209="Please select country","",'17. Overseas assets by country'!A209)</f>
        <v/>
      </c>
    </row>
    <row r="7729" spans="1:2">
      <c r="A7729" t="s">
        <v>5209</v>
      </c>
      <c r="B7729" s="246" t="str">
        <f>IF('17. Overseas assets by country'!B209="","",'17. Overseas assets by country'!B209)</f>
        <v/>
      </c>
    </row>
    <row r="7730" spans="1:2">
      <c r="A7730" t="s">
        <v>5210</v>
      </c>
      <c r="B7730" s="246" t="str">
        <f>IF('17. Overseas assets by country'!C209="","",'17. Overseas assets by country'!C209)</f>
        <v/>
      </c>
    </row>
    <row r="7731" spans="1:2">
      <c r="A7731" t="s">
        <v>5211</v>
      </c>
      <c r="B7731" s="246" t="str">
        <f>IF('17. Overseas assets by country'!D209="","",'17. Overseas assets by country'!D209)</f>
        <v/>
      </c>
    </row>
    <row r="7732" spans="1:2">
      <c r="A7732" t="s">
        <v>5212</v>
      </c>
      <c r="B7732" s="246" t="str">
        <f>IF('17. Overseas assets by country'!E209="","",'17. Overseas assets by country'!E209)</f>
        <v/>
      </c>
    </row>
    <row r="7733" spans="1:2">
      <c r="A7733" t="s">
        <v>5213</v>
      </c>
      <c r="B7733" s="246" t="str">
        <f>IF('17. Overseas assets by country'!F209="","",'17. Overseas assets by country'!F209)</f>
        <v/>
      </c>
    </row>
    <row r="7734" spans="1:2">
      <c r="A7734" t="s">
        <v>5214</v>
      </c>
      <c r="B7734" s="246" t="str">
        <f>IF('17. Overseas assets by country'!G209="","",'17. Overseas assets by country'!G209)</f>
        <v/>
      </c>
    </row>
    <row r="7735" spans="1:2">
      <c r="A7735" t="s">
        <v>5215</v>
      </c>
      <c r="B7735" s="246" t="str">
        <f>IF('17. Overseas assets by country'!A210="Please select country","",'17. Overseas assets by country'!A210)</f>
        <v/>
      </c>
    </row>
    <row r="7736" spans="1:2">
      <c r="A7736" t="s">
        <v>5216</v>
      </c>
      <c r="B7736" s="246" t="str">
        <f>IF('17. Overseas assets by country'!B210="","",'17. Overseas assets by country'!B210)</f>
        <v/>
      </c>
    </row>
    <row r="7737" spans="1:2">
      <c r="A7737" t="s">
        <v>5217</v>
      </c>
      <c r="B7737" s="246" t="str">
        <f>IF('17. Overseas assets by country'!C210="","",'17. Overseas assets by country'!C210)</f>
        <v/>
      </c>
    </row>
    <row r="7738" spans="1:2">
      <c r="A7738" t="s">
        <v>5218</v>
      </c>
      <c r="B7738" s="246" t="str">
        <f>IF('17. Overseas assets by country'!D210="","",'17. Overseas assets by country'!D210)</f>
        <v/>
      </c>
    </row>
    <row r="7739" spans="1:2">
      <c r="A7739" t="s">
        <v>5219</v>
      </c>
      <c r="B7739" s="246" t="str">
        <f>IF('17. Overseas assets by country'!E210="","",'17. Overseas assets by country'!E210)</f>
        <v/>
      </c>
    </row>
    <row r="7740" spans="1:2">
      <c r="A7740" t="s">
        <v>5220</v>
      </c>
      <c r="B7740" s="246" t="str">
        <f>IF('17. Overseas assets by country'!F210="","",'17. Overseas assets by country'!F210)</f>
        <v/>
      </c>
    </row>
    <row r="7741" spans="1:2">
      <c r="A7741" t="s">
        <v>5221</v>
      </c>
      <c r="B7741" s="246" t="str">
        <f>IF('17. Overseas assets by country'!G210="","",'17. Overseas assets by country'!G210)</f>
        <v/>
      </c>
    </row>
    <row r="7742" spans="1:2">
      <c r="A7742" t="s">
        <v>5222</v>
      </c>
      <c r="B7742" s="246" t="str">
        <f>IF('17. Overseas assets by country'!A211="Please select country","",'17. Overseas assets by country'!A211)</f>
        <v/>
      </c>
    </row>
    <row r="7743" spans="1:2">
      <c r="A7743" t="s">
        <v>5223</v>
      </c>
      <c r="B7743" s="246" t="str">
        <f>IF('17. Overseas assets by country'!B211="","",'17. Overseas assets by country'!B211)</f>
        <v/>
      </c>
    </row>
    <row r="7744" spans="1:2">
      <c r="A7744" t="s">
        <v>5224</v>
      </c>
      <c r="B7744" s="246" t="str">
        <f>IF('17. Overseas assets by country'!C211="","",'17. Overseas assets by country'!C211)</f>
        <v/>
      </c>
    </row>
    <row r="7745" spans="1:2">
      <c r="A7745" t="s">
        <v>5225</v>
      </c>
      <c r="B7745" s="246" t="str">
        <f>IF('17. Overseas assets by country'!D211="","",'17. Overseas assets by country'!D211)</f>
        <v/>
      </c>
    </row>
    <row r="7746" spans="1:2">
      <c r="A7746" t="s">
        <v>5226</v>
      </c>
      <c r="B7746" s="246" t="str">
        <f>IF('17. Overseas assets by country'!E211="","",'17. Overseas assets by country'!E211)</f>
        <v/>
      </c>
    </row>
    <row r="7747" spans="1:2">
      <c r="A7747" t="s">
        <v>5227</v>
      </c>
      <c r="B7747" s="246" t="str">
        <f>IF('17. Overseas assets by country'!F211="","",'17. Overseas assets by country'!F211)</f>
        <v/>
      </c>
    </row>
    <row r="7748" spans="1:2">
      <c r="A7748" t="s">
        <v>5228</v>
      </c>
      <c r="B7748" s="246" t="str">
        <f>IF('17. Overseas assets by country'!G211="","",'17. Overseas assets by country'!G211)</f>
        <v/>
      </c>
    </row>
    <row r="7749" spans="1:2">
      <c r="A7749" t="s">
        <v>5229</v>
      </c>
      <c r="B7749" s="246" t="str">
        <f>IF('17. Overseas assets by country'!A212="Please select country","",'17. Overseas assets by country'!A212)</f>
        <v/>
      </c>
    </row>
    <row r="7750" spans="1:2">
      <c r="A7750" t="s">
        <v>5230</v>
      </c>
      <c r="B7750" s="246" t="str">
        <f>IF('17. Overseas assets by country'!B212="","",'17. Overseas assets by country'!B212)</f>
        <v/>
      </c>
    </row>
    <row r="7751" spans="1:2">
      <c r="A7751" t="s">
        <v>5231</v>
      </c>
      <c r="B7751" s="246" t="str">
        <f>IF('17. Overseas assets by country'!C212="","",'17. Overseas assets by country'!C212)</f>
        <v/>
      </c>
    </row>
    <row r="7752" spans="1:2">
      <c r="A7752" t="s">
        <v>5232</v>
      </c>
      <c r="B7752" s="246" t="str">
        <f>IF('17. Overseas assets by country'!D212="","",'17. Overseas assets by country'!D212)</f>
        <v/>
      </c>
    </row>
    <row r="7753" spans="1:2">
      <c r="A7753" t="s">
        <v>5233</v>
      </c>
      <c r="B7753" s="246" t="str">
        <f>IF('17. Overseas assets by country'!E212="","",'17. Overseas assets by country'!E212)</f>
        <v/>
      </c>
    </row>
    <row r="7754" spans="1:2">
      <c r="A7754" t="s">
        <v>5234</v>
      </c>
      <c r="B7754" s="246" t="str">
        <f>IF('17. Overseas assets by country'!F212="","",'17. Overseas assets by country'!F212)</f>
        <v/>
      </c>
    </row>
    <row r="7755" spans="1:2">
      <c r="A7755" t="s">
        <v>5235</v>
      </c>
      <c r="B7755" s="246" t="str">
        <f>IF('17. Overseas assets by country'!G212="","",'17. Overseas assets by country'!G212)</f>
        <v/>
      </c>
    </row>
    <row r="7756" spans="1:2">
      <c r="A7756" t="s">
        <v>5236</v>
      </c>
      <c r="B7756" s="246" t="str">
        <f>IF('17. Overseas assets by country'!A213="Please select country","",'17. Overseas assets by country'!A213)</f>
        <v/>
      </c>
    </row>
    <row r="7757" spans="1:2">
      <c r="A7757" t="s">
        <v>5237</v>
      </c>
      <c r="B7757" s="246" t="str">
        <f>IF('17. Overseas assets by country'!B213="","",'17. Overseas assets by country'!B213)</f>
        <v/>
      </c>
    </row>
    <row r="7758" spans="1:2">
      <c r="A7758" t="s">
        <v>5238</v>
      </c>
      <c r="B7758" s="246" t="str">
        <f>IF('17. Overseas assets by country'!C213="","",'17. Overseas assets by country'!C213)</f>
        <v/>
      </c>
    </row>
    <row r="7759" spans="1:2">
      <c r="A7759" t="s">
        <v>5239</v>
      </c>
      <c r="B7759" s="246" t="str">
        <f>IF('17. Overseas assets by country'!D213="","",'17. Overseas assets by country'!D213)</f>
        <v/>
      </c>
    </row>
    <row r="7760" spans="1:2">
      <c r="A7760" t="s">
        <v>5240</v>
      </c>
      <c r="B7760" s="246" t="str">
        <f>IF('17. Overseas assets by country'!E213="","",'17. Overseas assets by country'!E213)</f>
        <v/>
      </c>
    </row>
    <row r="7761" spans="1:2">
      <c r="A7761" t="s">
        <v>5241</v>
      </c>
      <c r="B7761" s="246" t="str">
        <f>IF('17. Overseas assets by country'!F213="","",'17. Overseas assets by country'!F213)</f>
        <v/>
      </c>
    </row>
    <row r="7762" spans="1:2">
      <c r="A7762" t="s">
        <v>5242</v>
      </c>
      <c r="B7762" s="246" t="str">
        <f>IF('17. Overseas assets by country'!G213="","",'17. Overseas assets by country'!G213)</f>
        <v/>
      </c>
    </row>
    <row r="7763" spans="1:2">
      <c r="A7763" t="s">
        <v>5243</v>
      </c>
      <c r="B7763" s="246" t="str">
        <f>IF('17. Overseas assets by country'!A214="Please select country","",'17. Overseas assets by country'!A214)</f>
        <v/>
      </c>
    </row>
    <row r="7764" spans="1:2">
      <c r="A7764" t="s">
        <v>5244</v>
      </c>
      <c r="B7764" s="246" t="str">
        <f>IF('17. Overseas assets by country'!B214="","",'17. Overseas assets by country'!B214)</f>
        <v/>
      </c>
    </row>
    <row r="7765" spans="1:2">
      <c r="A7765" t="s">
        <v>5245</v>
      </c>
      <c r="B7765" s="246" t="str">
        <f>IF('17. Overseas assets by country'!C214="","",'17. Overseas assets by country'!C214)</f>
        <v/>
      </c>
    </row>
    <row r="7766" spans="1:2">
      <c r="A7766" t="s">
        <v>5246</v>
      </c>
      <c r="B7766" s="246" t="str">
        <f>IF('17. Overseas assets by country'!D214="","",'17. Overseas assets by country'!D214)</f>
        <v/>
      </c>
    </row>
    <row r="7767" spans="1:2">
      <c r="A7767" t="s">
        <v>5247</v>
      </c>
      <c r="B7767" s="246" t="str">
        <f>IF('17. Overseas assets by country'!E214="","",'17. Overseas assets by country'!E214)</f>
        <v/>
      </c>
    </row>
    <row r="7768" spans="1:2">
      <c r="A7768" t="s">
        <v>5248</v>
      </c>
      <c r="B7768" s="246" t="str">
        <f>IF('17. Overseas assets by country'!F214="","",'17. Overseas assets by country'!F214)</f>
        <v/>
      </c>
    </row>
    <row r="7769" spans="1:2">
      <c r="A7769" t="s">
        <v>5249</v>
      </c>
      <c r="B7769" s="246" t="str">
        <f>IF('17. Overseas assets by country'!G214="","",'17. Overseas assets by country'!G214)</f>
        <v/>
      </c>
    </row>
    <row r="7770" spans="1:2">
      <c r="A7770" t="s">
        <v>5250</v>
      </c>
      <c r="B7770" s="246" t="str">
        <f>IF('17. Overseas assets by country'!A215="Please select country","",'17. Overseas assets by country'!A215)</f>
        <v/>
      </c>
    </row>
    <row r="7771" spans="1:2">
      <c r="A7771" t="s">
        <v>5251</v>
      </c>
      <c r="B7771" s="246" t="str">
        <f>IF('17. Overseas assets by country'!B215="","",'17. Overseas assets by country'!B215)</f>
        <v/>
      </c>
    </row>
    <row r="7772" spans="1:2">
      <c r="A7772" t="s">
        <v>5252</v>
      </c>
      <c r="B7772" s="246" t="str">
        <f>IF('17. Overseas assets by country'!C215="","",'17. Overseas assets by country'!C215)</f>
        <v/>
      </c>
    </row>
    <row r="7773" spans="1:2">
      <c r="A7773" t="s">
        <v>5253</v>
      </c>
      <c r="B7773" s="246" t="str">
        <f>IF('17. Overseas assets by country'!D215="","",'17. Overseas assets by country'!D215)</f>
        <v/>
      </c>
    </row>
    <row r="7774" spans="1:2">
      <c r="A7774" t="s">
        <v>5254</v>
      </c>
      <c r="B7774" s="246" t="str">
        <f>IF('17. Overseas assets by country'!E215="","",'17. Overseas assets by country'!E215)</f>
        <v/>
      </c>
    </row>
    <row r="7775" spans="1:2">
      <c r="A7775" t="s">
        <v>5255</v>
      </c>
      <c r="B7775" s="246" t="str">
        <f>IF('17. Overseas assets by country'!F215="","",'17. Overseas assets by country'!F215)</f>
        <v/>
      </c>
    </row>
    <row r="7776" spans="1:2">
      <c r="A7776" t="s">
        <v>5256</v>
      </c>
      <c r="B7776" s="246" t="str">
        <f>IF('17. Overseas assets by country'!G215="","",'17. Overseas assets by country'!G215)</f>
        <v/>
      </c>
    </row>
    <row r="7777" spans="1:2">
      <c r="A7777" t="s">
        <v>5257</v>
      </c>
      <c r="B7777" s="246" t="str">
        <f>IF('17. Overseas assets by country'!A216="Please select country","",'17. Overseas assets by country'!A216)</f>
        <v/>
      </c>
    </row>
    <row r="7778" spans="1:2">
      <c r="A7778" t="s">
        <v>5258</v>
      </c>
      <c r="B7778" s="246" t="str">
        <f>IF('17. Overseas assets by country'!B216="","",'17. Overseas assets by country'!B216)</f>
        <v/>
      </c>
    </row>
    <row r="7779" spans="1:2">
      <c r="A7779" t="s">
        <v>5259</v>
      </c>
      <c r="B7779" s="246" t="str">
        <f>IF('17. Overseas assets by country'!C216="","",'17. Overseas assets by country'!C216)</f>
        <v/>
      </c>
    </row>
    <row r="7780" spans="1:2">
      <c r="A7780" t="s">
        <v>5260</v>
      </c>
      <c r="B7780" s="246" t="str">
        <f>IF('17. Overseas assets by country'!D216="","",'17. Overseas assets by country'!D216)</f>
        <v/>
      </c>
    </row>
    <row r="7781" spans="1:2">
      <c r="A7781" t="s">
        <v>5261</v>
      </c>
      <c r="B7781" s="246" t="str">
        <f>IF('17. Overseas assets by country'!E216="","",'17. Overseas assets by country'!E216)</f>
        <v/>
      </c>
    </row>
    <row r="7782" spans="1:2">
      <c r="A7782" t="s">
        <v>5262</v>
      </c>
      <c r="B7782" s="246" t="str">
        <f>IF('17. Overseas assets by country'!F216="","",'17. Overseas assets by country'!F216)</f>
        <v/>
      </c>
    </row>
    <row r="7783" spans="1:2">
      <c r="A7783" t="s">
        <v>5263</v>
      </c>
      <c r="B7783" s="246" t="str">
        <f>IF('17. Overseas assets by country'!G216="","",'17. Overseas assets by country'!G216)</f>
        <v/>
      </c>
    </row>
    <row r="7784" spans="1:2">
      <c r="A7784" t="s">
        <v>5264</v>
      </c>
      <c r="B7784" s="246" t="str">
        <f>IF('17. Overseas assets by country'!A217="Please select country","",'17. Overseas assets by country'!A217)</f>
        <v/>
      </c>
    </row>
    <row r="7785" spans="1:2">
      <c r="A7785" t="s">
        <v>5265</v>
      </c>
      <c r="B7785" s="246" t="str">
        <f>IF('17. Overseas assets by country'!B217="","",'17. Overseas assets by country'!B217)</f>
        <v/>
      </c>
    </row>
    <row r="7786" spans="1:2">
      <c r="A7786" t="s">
        <v>5266</v>
      </c>
      <c r="B7786" s="246" t="str">
        <f>IF('17. Overseas assets by country'!C217="","",'17. Overseas assets by country'!C217)</f>
        <v/>
      </c>
    </row>
    <row r="7787" spans="1:2">
      <c r="A7787" t="s">
        <v>5267</v>
      </c>
      <c r="B7787" s="246" t="str">
        <f>IF('17. Overseas assets by country'!D217="","",'17. Overseas assets by country'!D217)</f>
        <v/>
      </c>
    </row>
    <row r="7788" spans="1:2">
      <c r="A7788" t="s">
        <v>5268</v>
      </c>
      <c r="B7788" s="246" t="str">
        <f>IF('17. Overseas assets by country'!E217="","",'17. Overseas assets by country'!E217)</f>
        <v/>
      </c>
    </row>
    <row r="7789" spans="1:2">
      <c r="A7789" t="s">
        <v>5269</v>
      </c>
      <c r="B7789" s="246" t="str">
        <f>IF('17. Overseas assets by country'!F217="","",'17. Overseas assets by country'!F217)</f>
        <v/>
      </c>
    </row>
    <row r="7790" spans="1:2">
      <c r="A7790" t="s">
        <v>5270</v>
      </c>
      <c r="B7790" s="246" t="str">
        <f>IF('17. Overseas assets by country'!G217="","",'17. Overseas assets by country'!G217)</f>
        <v/>
      </c>
    </row>
    <row r="7791" spans="1:2">
      <c r="A7791" t="s">
        <v>5271</v>
      </c>
      <c r="B7791" s="246" t="str">
        <f>IF('17. Overseas assets by country'!A218="Please select country","",'17. Overseas assets by country'!A218)</f>
        <v/>
      </c>
    </row>
    <row r="7792" spans="1:2">
      <c r="A7792" t="s">
        <v>5272</v>
      </c>
      <c r="B7792" s="246" t="str">
        <f>IF('17. Overseas assets by country'!B218="","",'17. Overseas assets by country'!B218)</f>
        <v/>
      </c>
    </row>
    <row r="7793" spans="1:2">
      <c r="A7793" t="s">
        <v>5273</v>
      </c>
      <c r="B7793" s="246" t="str">
        <f>IF('17. Overseas assets by country'!C218="","",'17. Overseas assets by country'!C218)</f>
        <v/>
      </c>
    </row>
    <row r="7794" spans="1:2">
      <c r="A7794" t="s">
        <v>5274</v>
      </c>
      <c r="B7794" s="246" t="str">
        <f>IF('17. Overseas assets by country'!D218="","",'17. Overseas assets by country'!D218)</f>
        <v/>
      </c>
    </row>
    <row r="7795" spans="1:2">
      <c r="A7795" t="s">
        <v>5275</v>
      </c>
      <c r="B7795" s="246" t="str">
        <f>IF('17. Overseas assets by country'!E218="","",'17. Overseas assets by country'!E218)</f>
        <v/>
      </c>
    </row>
    <row r="7796" spans="1:2">
      <c r="A7796" t="s">
        <v>5276</v>
      </c>
      <c r="B7796" s="246" t="str">
        <f>IF('17. Overseas assets by country'!F218="","",'17. Overseas assets by country'!F218)</f>
        <v/>
      </c>
    </row>
    <row r="7797" spans="1:2">
      <c r="A7797" t="s">
        <v>5277</v>
      </c>
      <c r="B7797" s="246" t="str">
        <f>IF('17. Overseas assets by country'!G218="","",'17. Overseas assets by country'!G218)</f>
        <v/>
      </c>
    </row>
    <row r="7798" spans="1:2">
      <c r="A7798" t="s">
        <v>5278</v>
      </c>
      <c r="B7798" s="246" t="str">
        <f>IF('17. Overseas assets by country'!A219="Please select country","",'17. Overseas assets by country'!A219)</f>
        <v/>
      </c>
    </row>
    <row r="7799" spans="1:2">
      <c r="A7799" t="s">
        <v>5279</v>
      </c>
      <c r="B7799" s="246" t="str">
        <f>IF('17. Overseas assets by country'!B219="","",'17. Overseas assets by country'!B219)</f>
        <v/>
      </c>
    </row>
    <row r="7800" spans="1:2">
      <c r="A7800" t="s">
        <v>5280</v>
      </c>
      <c r="B7800" s="246" t="str">
        <f>IF('17. Overseas assets by country'!C219="","",'17. Overseas assets by country'!C219)</f>
        <v/>
      </c>
    </row>
    <row r="7801" spans="1:2">
      <c r="A7801" t="s">
        <v>5281</v>
      </c>
      <c r="B7801" s="246" t="str">
        <f>IF('17. Overseas assets by country'!D219="","",'17. Overseas assets by country'!D219)</f>
        <v/>
      </c>
    </row>
    <row r="7802" spans="1:2">
      <c r="A7802" t="s">
        <v>5282</v>
      </c>
      <c r="B7802" s="246" t="str">
        <f>IF('17. Overseas assets by country'!E219="","",'17. Overseas assets by country'!E219)</f>
        <v/>
      </c>
    </row>
    <row r="7803" spans="1:2">
      <c r="A7803" t="s">
        <v>5283</v>
      </c>
      <c r="B7803" s="246" t="str">
        <f>IF('17. Overseas assets by country'!F219="","",'17. Overseas assets by country'!F219)</f>
        <v/>
      </c>
    </row>
    <row r="7804" spans="1:2">
      <c r="A7804" t="s">
        <v>5284</v>
      </c>
      <c r="B7804" s="246" t="str">
        <f>IF('17. Overseas assets by country'!G219="","",'17. Overseas assets by country'!G219)</f>
        <v/>
      </c>
    </row>
    <row r="7805" spans="1:2">
      <c r="A7805" t="s">
        <v>5285</v>
      </c>
      <c r="B7805" s="246" t="str">
        <f>IF('17. Overseas assets by country'!A220="Please select country","",'17. Overseas assets by country'!A220)</f>
        <v/>
      </c>
    </row>
    <row r="7806" spans="1:2">
      <c r="A7806" t="s">
        <v>5286</v>
      </c>
      <c r="B7806" s="246" t="str">
        <f>IF('17. Overseas assets by country'!B220="","",'17. Overseas assets by country'!B220)</f>
        <v/>
      </c>
    </row>
    <row r="7807" spans="1:2">
      <c r="A7807" t="s">
        <v>5287</v>
      </c>
      <c r="B7807" s="246" t="str">
        <f>IF('17. Overseas assets by country'!C220="","",'17. Overseas assets by country'!C220)</f>
        <v/>
      </c>
    </row>
    <row r="7808" spans="1:2">
      <c r="A7808" t="s">
        <v>5288</v>
      </c>
      <c r="B7808" s="246" t="str">
        <f>IF('17. Overseas assets by country'!D220="","",'17. Overseas assets by country'!D220)</f>
        <v/>
      </c>
    </row>
    <row r="7809" spans="1:2">
      <c r="A7809" t="s">
        <v>5289</v>
      </c>
      <c r="B7809" s="246" t="str">
        <f>IF('17. Overseas assets by country'!E220="","",'17. Overseas assets by country'!E220)</f>
        <v/>
      </c>
    </row>
    <row r="7810" spans="1:2">
      <c r="A7810" t="s">
        <v>5290</v>
      </c>
      <c r="B7810" s="246" t="str">
        <f>IF('17. Overseas assets by country'!F220="","",'17. Overseas assets by country'!F220)</f>
        <v/>
      </c>
    </row>
    <row r="7811" spans="1:2">
      <c r="A7811" t="s">
        <v>5291</v>
      </c>
      <c r="B7811" s="246" t="str">
        <f>IF('17. Overseas assets by country'!G220="","",'17. Overseas assets by country'!G220)</f>
        <v/>
      </c>
    </row>
    <row r="7812" spans="1:2">
      <c r="A7812" t="s">
        <v>5292</v>
      </c>
      <c r="B7812" s="246" t="str">
        <f>IF('17. Overseas assets by country'!A221="Please select country","",'17. Overseas assets by country'!A221)</f>
        <v/>
      </c>
    </row>
    <row r="7813" spans="1:2">
      <c r="A7813" t="s">
        <v>5293</v>
      </c>
      <c r="B7813" s="246" t="str">
        <f>IF('17. Overseas assets by country'!B221="","",'17. Overseas assets by country'!B221)</f>
        <v/>
      </c>
    </row>
    <row r="7814" spans="1:2">
      <c r="A7814" t="s">
        <v>5294</v>
      </c>
      <c r="B7814" s="246" t="str">
        <f>IF('17. Overseas assets by country'!C221="","",'17. Overseas assets by country'!C221)</f>
        <v/>
      </c>
    </row>
    <row r="7815" spans="1:2">
      <c r="A7815" t="s">
        <v>5295</v>
      </c>
      <c r="B7815" s="246" t="str">
        <f>IF('17. Overseas assets by country'!D221="","",'17. Overseas assets by country'!D221)</f>
        <v/>
      </c>
    </row>
    <row r="7816" spans="1:2">
      <c r="A7816" t="s">
        <v>5296</v>
      </c>
      <c r="B7816" s="246" t="str">
        <f>IF('17. Overseas assets by country'!E221="","",'17. Overseas assets by country'!E221)</f>
        <v/>
      </c>
    </row>
    <row r="7817" spans="1:2">
      <c r="A7817" t="s">
        <v>5297</v>
      </c>
      <c r="B7817" s="246" t="str">
        <f>IF('17. Overseas assets by country'!F221="","",'17. Overseas assets by country'!F221)</f>
        <v/>
      </c>
    </row>
    <row r="7818" spans="1:2">
      <c r="A7818" t="s">
        <v>5298</v>
      </c>
      <c r="B7818" s="246" t="str">
        <f>IF('17. Overseas assets by country'!G221="","",'17. Overseas assets by country'!G221)</f>
        <v/>
      </c>
    </row>
    <row r="7819" spans="1:2">
      <c r="A7819" t="s">
        <v>5299</v>
      </c>
      <c r="B7819" s="246" t="str">
        <f>IF('17. Overseas assets by country'!A222="Please select country","",'17. Overseas assets by country'!A222)</f>
        <v/>
      </c>
    </row>
    <row r="7820" spans="1:2">
      <c r="A7820" t="s">
        <v>5300</v>
      </c>
      <c r="B7820" s="246" t="str">
        <f>IF('17. Overseas assets by country'!B222="","",'17. Overseas assets by country'!B222)</f>
        <v/>
      </c>
    </row>
    <row r="7821" spans="1:2">
      <c r="A7821" t="s">
        <v>5301</v>
      </c>
      <c r="B7821" s="246" t="str">
        <f>IF('17. Overseas assets by country'!C222="","",'17. Overseas assets by country'!C222)</f>
        <v/>
      </c>
    </row>
    <row r="7822" spans="1:2">
      <c r="A7822" t="s">
        <v>5302</v>
      </c>
      <c r="B7822" s="246" t="str">
        <f>IF('17. Overseas assets by country'!D222="","",'17. Overseas assets by country'!D222)</f>
        <v/>
      </c>
    </row>
    <row r="7823" spans="1:2">
      <c r="A7823" t="s">
        <v>5303</v>
      </c>
      <c r="B7823" s="246" t="str">
        <f>IF('17. Overseas assets by country'!E222="","",'17. Overseas assets by country'!E222)</f>
        <v/>
      </c>
    </row>
    <row r="7824" spans="1:2">
      <c r="A7824" t="s">
        <v>5304</v>
      </c>
      <c r="B7824" s="246" t="str">
        <f>IF('17. Overseas assets by country'!F222="","",'17. Overseas assets by country'!F222)</f>
        <v/>
      </c>
    </row>
    <row r="7825" spans="1:2">
      <c r="A7825" t="s">
        <v>5305</v>
      </c>
      <c r="B7825" s="246" t="str">
        <f>IF('17. Overseas assets by country'!G222="","",'17. Overseas assets by country'!G222)</f>
        <v/>
      </c>
    </row>
    <row r="7826" spans="1:2">
      <c r="A7826" t="s">
        <v>5306</v>
      </c>
      <c r="B7826" s="246" t="str">
        <f>IF('17. Overseas assets by country'!A223="Please select country","",'17. Overseas assets by country'!A223)</f>
        <v/>
      </c>
    </row>
    <row r="7827" spans="1:2">
      <c r="A7827" t="s">
        <v>5307</v>
      </c>
      <c r="B7827" s="246" t="str">
        <f>IF('17. Overseas assets by country'!B223="","",'17. Overseas assets by country'!B223)</f>
        <v/>
      </c>
    </row>
    <row r="7828" spans="1:2">
      <c r="A7828" t="s">
        <v>5308</v>
      </c>
      <c r="B7828" s="246" t="str">
        <f>IF('17. Overseas assets by country'!C223="","",'17. Overseas assets by country'!C223)</f>
        <v/>
      </c>
    </row>
    <row r="7829" spans="1:2">
      <c r="A7829" t="s">
        <v>5309</v>
      </c>
      <c r="B7829" s="246" t="str">
        <f>IF('17. Overseas assets by country'!D223="","",'17. Overseas assets by country'!D223)</f>
        <v/>
      </c>
    </row>
    <row r="7830" spans="1:2">
      <c r="A7830" t="s">
        <v>5310</v>
      </c>
      <c r="B7830" s="246" t="str">
        <f>IF('17. Overseas assets by country'!E223="","",'17. Overseas assets by country'!E223)</f>
        <v/>
      </c>
    </row>
    <row r="7831" spans="1:2">
      <c r="A7831" t="s">
        <v>5311</v>
      </c>
      <c r="B7831" s="246" t="str">
        <f>IF('17. Overseas assets by country'!F223="","",'17. Overseas assets by country'!F223)</f>
        <v/>
      </c>
    </row>
    <row r="7832" spans="1:2">
      <c r="A7832" t="s">
        <v>5312</v>
      </c>
      <c r="B7832" s="246" t="str">
        <f>IF('17. Overseas assets by country'!G223="","",'17. Overseas assets by country'!G223)</f>
        <v/>
      </c>
    </row>
    <row r="7833" spans="1:2">
      <c r="A7833" t="s">
        <v>5313</v>
      </c>
      <c r="B7833" s="246" t="str">
        <f>IF('17. Overseas assets by country'!A224="Please select country","",'17. Overseas assets by country'!A224)</f>
        <v/>
      </c>
    </row>
    <row r="7834" spans="1:2">
      <c r="A7834" t="s">
        <v>5314</v>
      </c>
      <c r="B7834" s="246" t="str">
        <f>IF('17. Overseas assets by country'!B224="","",'17. Overseas assets by country'!B224)</f>
        <v/>
      </c>
    </row>
    <row r="7835" spans="1:2">
      <c r="A7835" t="s">
        <v>5315</v>
      </c>
      <c r="B7835" s="246" t="str">
        <f>IF('17. Overseas assets by country'!C224="","",'17. Overseas assets by country'!C224)</f>
        <v/>
      </c>
    </row>
    <row r="7836" spans="1:2">
      <c r="A7836" t="s">
        <v>5316</v>
      </c>
      <c r="B7836" s="246" t="str">
        <f>IF('17. Overseas assets by country'!D224="","",'17. Overseas assets by country'!D224)</f>
        <v/>
      </c>
    </row>
    <row r="7837" spans="1:2">
      <c r="A7837" t="s">
        <v>5317</v>
      </c>
      <c r="B7837" s="246" t="str">
        <f>IF('17. Overseas assets by country'!E224="","",'17. Overseas assets by country'!E224)</f>
        <v/>
      </c>
    </row>
    <row r="7838" spans="1:2">
      <c r="A7838" t="s">
        <v>5318</v>
      </c>
      <c r="B7838" s="246" t="str">
        <f>IF('17. Overseas assets by country'!F224="","",'17. Overseas assets by country'!F224)</f>
        <v/>
      </c>
    </row>
    <row r="7839" spans="1:2">
      <c r="A7839" t="s">
        <v>5319</v>
      </c>
      <c r="B7839" s="246" t="str">
        <f>IF('17. Overseas assets by country'!G224="","",'17. Overseas assets by country'!G224)</f>
        <v/>
      </c>
    </row>
    <row r="7840" spans="1:2">
      <c r="A7840" t="s">
        <v>5320</v>
      </c>
      <c r="B7840" s="246" t="str">
        <f>IF('17. Overseas assets by country'!A225="Please select country","",'17. Overseas assets by country'!A225)</f>
        <v/>
      </c>
    </row>
    <row r="7841" spans="1:2">
      <c r="A7841" t="s">
        <v>5321</v>
      </c>
      <c r="B7841" s="246" t="str">
        <f>IF('17. Overseas assets by country'!B225="","",'17. Overseas assets by country'!B225)</f>
        <v/>
      </c>
    </row>
    <row r="7842" spans="1:2">
      <c r="A7842" t="s">
        <v>5322</v>
      </c>
      <c r="B7842" s="246" t="str">
        <f>IF('17. Overseas assets by country'!C225="","",'17. Overseas assets by country'!C225)</f>
        <v/>
      </c>
    </row>
    <row r="7843" spans="1:2">
      <c r="A7843" t="s">
        <v>5323</v>
      </c>
      <c r="B7843" s="246" t="str">
        <f>IF('17. Overseas assets by country'!D225="","",'17. Overseas assets by country'!D225)</f>
        <v/>
      </c>
    </row>
    <row r="7844" spans="1:2">
      <c r="A7844" t="s">
        <v>5324</v>
      </c>
      <c r="B7844" s="246" t="str">
        <f>IF('17. Overseas assets by country'!E225="","",'17. Overseas assets by country'!E225)</f>
        <v/>
      </c>
    </row>
    <row r="7845" spans="1:2">
      <c r="A7845" t="s">
        <v>5325</v>
      </c>
      <c r="B7845" s="246" t="str">
        <f>IF('17. Overseas assets by country'!F225="","",'17. Overseas assets by country'!F225)</f>
        <v/>
      </c>
    </row>
    <row r="7846" spans="1:2">
      <c r="A7846" t="s">
        <v>5326</v>
      </c>
      <c r="B7846" s="246" t="str">
        <f>IF('17. Overseas assets by country'!G225="","",'17. Overseas assets by country'!G225)</f>
        <v/>
      </c>
    </row>
    <row r="7847" spans="1:2">
      <c r="A7847" t="s">
        <v>5327</v>
      </c>
      <c r="B7847" s="246" t="str">
        <f>IF('17. Overseas assets by country'!A226="Please select country","",'17. Overseas assets by country'!A226)</f>
        <v/>
      </c>
    </row>
    <row r="7848" spans="1:2">
      <c r="A7848" t="s">
        <v>5328</v>
      </c>
      <c r="B7848" s="246" t="str">
        <f>IF('17. Overseas assets by country'!B226="","",'17. Overseas assets by country'!B226)</f>
        <v/>
      </c>
    </row>
    <row r="7849" spans="1:2">
      <c r="A7849" t="s">
        <v>5329</v>
      </c>
      <c r="B7849" s="246" t="str">
        <f>IF('17. Overseas assets by country'!C226="","",'17. Overseas assets by country'!C226)</f>
        <v/>
      </c>
    </row>
    <row r="7850" spans="1:2">
      <c r="A7850" t="s">
        <v>5330</v>
      </c>
      <c r="B7850" s="246" t="str">
        <f>IF('17. Overseas assets by country'!D226="","",'17. Overseas assets by country'!D226)</f>
        <v/>
      </c>
    </row>
    <row r="7851" spans="1:2">
      <c r="A7851" t="s">
        <v>5331</v>
      </c>
      <c r="B7851" s="246" t="str">
        <f>IF('17. Overseas assets by country'!E226="","",'17. Overseas assets by country'!E226)</f>
        <v/>
      </c>
    </row>
    <row r="7852" spans="1:2">
      <c r="A7852" t="s">
        <v>5332</v>
      </c>
      <c r="B7852" s="246" t="str">
        <f>IF('17. Overseas assets by country'!F226="","",'17. Overseas assets by country'!F226)</f>
        <v/>
      </c>
    </row>
    <row r="7853" spans="1:2">
      <c r="A7853" t="s">
        <v>5333</v>
      </c>
      <c r="B7853" s="246" t="str">
        <f>IF('17. Overseas assets by country'!G226="","",'17. Overseas assets by country'!G226)</f>
        <v/>
      </c>
    </row>
    <row r="7854" spans="1:2">
      <c r="A7854" t="s">
        <v>5334</v>
      </c>
      <c r="B7854" s="246" t="str">
        <f>IF('17. Overseas assets by country'!A227="Please select country","",'17. Overseas assets by country'!A227)</f>
        <v/>
      </c>
    </row>
    <row r="7855" spans="1:2">
      <c r="A7855" t="s">
        <v>5335</v>
      </c>
      <c r="B7855" s="246" t="str">
        <f>IF('17. Overseas assets by country'!B227="","",'17. Overseas assets by country'!B227)</f>
        <v/>
      </c>
    </row>
    <row r="7856" spans="1:2">
      <c r="A7856" t="s">
        <v>5336</v>
      </c>
      <c r="B7856" s="246" t="str">
        <f>IF('17. Overseas assets by country'!C227="","",'17. Overseas assets by country'!C227)</f>
        <v/>
      </c>
    </row>
    <row r="7857" spans="1:2">
      <c r="A7857" t="s">
        <v>5337</v>
      </c>
      <c r="B7857" s="246" t="str">
        <f>IF('17. Overseas assets by country'!D227="","",'17. Overseas assets by country'!D227)</f>
        <v/>
      </c>
    </row>
    <row r="7858" spans="1:2">
      <c r="A7858" t="s">
        <v>5338</v>
      </c>
      <c r="B7858" s="246" t="str">
        <f>IF('17. Overseas assets by country'!E227="","",'17. Overseas assets by country'!E227)</f>
        <v/>
      </c>
    </row>
    <row r="7859" spans="1:2">
      <c r="A7859" t="s">
        <v>5339</v>
      </c>
      <c r="B7859" s="246" t="str">
        <f>IF('17. Overseas assets by country'!F227="","",'17. Overseas assets by country'!F227)</f>
        <v/>
      </c>
    </row>
    <row r="7860" spans="1:2">
      <c r="A7860" t="s">
        <v>5340</v>
      </c>
      <c r="B7860" s="246" t="str">
        <f>IF('17. Overseas assets by country'!G227="","",'17. Overseas assets by country'!G227)</f>
        <v/>
      </c>
    </row>
    <row r="7861" spans="1:2">
      <c r="A7861" t="s">
        <v>5341</v>
      </c>
      <c r="B7861" s="246" t="str">
        <f>IF('17. Overseas assets by country'!A228="Please select country","",'17. Overseas assets by country'!A228)</f>
        <v/>
      </c>
    </row>
    <row r="7862" spans="1:2">
      <c r="A7862" t="s">
        <v>5342</v>
      </c>
      <c r="B7862" s="246" t="str">
        <f>IF('17. Overseas assets by country'!B228="","",'17. Overseas assets by country'!B228)</f>
        <v/>
      </c>
    </row>
    <row r="7863" spans="1:2">
      <c r="A7863" t="s">
        <v>5343</v>
      </c>
      <c r="B7863" s="246" t="str">
        <f>IF('17. Overseas assets by country'!C228="","",'17. Overseas assets by country'!C228)</f>
        <v/>
      </c>
    </row>
    <row r="7864" spans="1:2">
      <c r="A7864" t="s">
        <v>5344</v>
      </c>
      <c r="B7864" s="246" t="str">
        <f>IF('17. Overseas assets by country'!D228="","",'17. Overseas assets by country'!D228)</f>
        <v/>
      </c>
    </row>
    <row r="7865" spans="1:2">
      <c r="A7865" t="s">
        <v>5345</v>
      </c>
      <c r="B7865" s="246" t="str">
        <f>IF('17. Overseas assets by country'!E228="","",'17. Overseas assets by country'!E228)</f>
        <v/>
      </c>
    </row>
    <row r="7866" spans="1:2">
      <c r="A7866" t="s">
        <v>5346</v>
      </c>
      <c r="B7866" s="246" t="str">
        <f>IF('17. Overseas assets by country'!F228="","",'17. Overseas assets by country'!F228)</f>
        <v/>
      </c>
    </row>
    <row r="7867" spans="1:2">
      <c r="A7867" t="s">
        <v>5347</v>
      </c>
      <c r="B7867" s="246" t="str">
        <f>IF('17. Overseas assets by country'!G228="","",'17. Overseas assets by country'!G228)</f>
        <v/>
      </c>
    </row>
    <row r="7868" spans="1:2">
      <c r="A7868" t="s">
        <v>5348</v>
      </c>
      <c r="B7868" s="246" t="str">
        <f>IF('17. Overseas assets by country'!A229="Please select country","",'17. Overseas assets by country'!A229)</f>
        <v/>
      </c>
    </row>
    <row r="7869" spans="1:2">
      <c r="A7869" t="s">
        <v>5349</v>
      </c>
      <c r="B7869" s="246" t="str">
        <f>IF('17. Overseas assets by country'!B229="","",'17. Overseas assets by country'!B229)</f>
        <v/>
      </c>
    </row>
    <row r="7870" spans="1:2">
      <c r="A7870" t="s">
        <v>5350</v>
      </c>
      <c r="B7870" s="246" t="str">
        <f>IF('17. Overseas assets by country'!C229="","",'17. Overseas assets by country'!C229)</f>
        <v/>
      </c>
    </row>
    <row r="7871" spans="1:2">
      <c r="A7871" t="s">
        <v>5351</v>
      </c>
      <c r="B7871" s="246" t="str">
        <f>IF('17. Overseas assets by country'!D229="","",'17. Overseas assets by country'!D229)</f>
        <v/>
      </c>
    </row>
    <row r="7872" spans="1:2">
      <c r="A7872" t="s">
        <v>5352</v>
      </c>
      <c r="B7872" s="246" t="str">
        <f>IF('17. Overseas assets by country'!E229="","",'17. Overseas assets by country'!E229)</f>
        <v/>
      </c>
    </row>
    <row r="7873" spans="1:2">
      <c r="A7873" t="s">
        <v>5353</v>
      </c>
      <c r="B7873" s="246" t="str">
        <f>IF('17. Overseas assets by country'!F229="","",'17. Overseas assets by country'!F229)</f>
        <v/>
      </c>
    </row>
    <row r="7874" spans="1:2">
      <c r="A7874" t="s">
        <v>5354</v>
      </c>
      <c r="B7874" s="246" t="str">
        <f>IF('17. Overseas assets by country'!G229="","",'17. Overseas assets by country'!G229)</f>
        <v/>
      </c>
    </row>
    <row r="7875" spans="1:2">
      <c r="A7875" t="s">
        <v>5355</v>
      </c>
      <c r="B7875" s="246" t="str">
        <f>IF('17. Overseas assets by country'!A230="Please select country","",'17. Overseas assets by country'!A230)</f>
        <v/>
      </c>
    </row>
    <row r="7876" spans="1:2">
      <c r="A7876" t="s">
        <v>5356</v>
      </c>
      <c r="B7876" s="246" t="str">
        <f>IF('17. Overseas assets by country'!B230="","",'17. Overseas assets by country'!B230)</f>
        <v/>
      </c>
    </row>
    <row r="7877" spans="1:2">
      <c r="A7877" t="s">
        <v>5357</v>
      </c>
      <c r="B7877" s="246" t="str">
        <f>IF('17. Overseas assets by country'!C230="","",'17. Overseas assets by country'!C230)</f>
        <v/>
      </c>
    </row>
    <row r="7878" spans="1:2">
      <c r="A7878" t="s">
        <v>5358</v>
      </c>
      <c r="B7878" s="246" t="str">
        <f>IF('17. Overseas assets by country'!D230="","",'17. Overseas assets by country'!D230)</f>
        <v/>
      </c>
    </row>
    <row r="7879" spans="1:2">
      <c r="A7879" t="s">
        <v>5359</v>
      </c>
      <c r="B7879" s="246" t="str">
        <f>IF('17. Overseas assets by country'!E230="","",'17. Overseas assets by country'!E230)</f>
        <v/>
      </c>
    </row>
    <row r="7880" spans="1:2">
      <c r="A7880" t="s">
        <v>5360</v>
      </c>
      <c r="B7880" s="246" t="str">
        <f>IF('17. Overseas assets by country'!F230="","",'17. Overseas assets by country'!F230)</f>
        <v/>
      </c>
    </row>
    <row r="7881" spans="1:2">
      <c r="A7881" t="s">
        <v>5361</v>
      </c>
      <c r="B7881" s="246" t="str">
        <f>IF('17. Overseas assets by country'!G230="","",'17. Overseas assets by country'!G230)</f>
        <v/>
      </c>
    </row>
    <row r="7882" spans="1:2">
      <c r="A7882" t="s">
        <v>5362</v>
      </c>
      <c r="B7882" s="246" t="str">
        <f>IF('17. Overseas assets by country'!A231="Please select country","",'17. Overseas assets by country'!A231)</f>
        <v/>
      </c>
    </row>
    <row r="7883" spans="1:2">
      <c r="A7883" t="s">
        <v>5363</v>
      </c>
      <c r="B7883" s="246" t="str">
        <f>IF('17. Overseas assets by country'!B231="","",'17. Overseas assets by country'!B231)</f>
        <v/>
      </c>
    </row>
    <row r="7884" spans="1:2">
      <c r="A7884" t="s">
        <v>5364</v>
      </c>
      <c r="B7884" s="246" t="str">
        <f>IF('17. Overseas assets by country'!C231="","",'17. Overseas assets by country'!C231)</f>
        <v/>
      </c>
    </row>
    <row r="7885" spans="1:2">
      <c r="A7885" t="s">
        <v>5365</v>
      </c>
      <c r="B7885" s="246" t="str">
        <f>IF('17. Overseas assets by country'!D231="","",'17. Overseas assets by country'!D231)</f>
        <v/>
      </c>
    </row>
    <row r="7886" spans="1:2">
      <c r="A7886" t="s">
        <v>5366</v>
      </c>
      <c r="B7886" s="246" t="str">
        <f>IF('17. Overseas assets by country'!E231="","",'17. Overseas assets by country'!E231)</f>
        <v/>
      </c>
    </row>
    <row r="7887" spans="1:2">
      <c r="A7887" t="s">
        <v>5367</v>
      </c>
      <c r="B7887" s="246" t="str">
        <f>IF('17. Overseas assets by country'!F231="","",'17. Overseas assets by country'!F231)</f>
        <v/>
      </c>
    </row>
    <row r="7888" spans="1:2">
      <c r="A7888" t="s">
        <v>5368</v>
      </c>
      <c r="B7888" s="246" t="str">
        <f>IF('17. Overseas assets by country'!G231="","",'17. Overseas assets by country'!G231)</f>
        <v/>
      </c>
    </row>
    <row r="7889" spans="1:2">
      <c r="A7889" t="s">
        <v>5369</v>
      </c>
      <c r="B7889" s="246" t="str">
        <f>IF('17. Overseas assets by country'!A232="Please select country","",'17. Overseas assets by country'!A232)</f>
        <v/>
      </c>
    </row>
    <row r="7890" spans="1:2">
      <c r="A7890" t="s">
        <v>5370</v>
      </c>
      <c r="B7890" s="246" t="str">
        <f>IF('17. Overseas assets by country'!B232="","",'17. Overseas assets by country'!B232)</f>
        <v/>
      </c>
    </row>
    <row r="7891" spans="1:2">
      <c r="A7891" t="s">
        <v>5371</v>
      </c>
      <c r="B7891" s="246" t="str">
        <f>IF('17. Overseas assets by country'!C232="","",'17. Overseas assets by country'!C232)</f>
        <v/>
      </c>
    </row>
    <row r="7892" spans="1:2">
      <c r="A7892" t="s">
        <v>5372</v>
      </c>
      <c r="B7892" s="246" t="str">
        <f>IF('17. Overseas assets by country'!D232="","",'17. Overseas assets by country'!D232)</f>
        <v/>
      </c>
    </row>
    <row r="7893" spans="1:2">
      <c r="A7893" t="s">
        <v>5373</v>
      </c>
      <c r="B7893" s="246" t="str">
        <f>IF('17. Overseas assets by country'!E232="","",'17. Overseas assets by country'!E232)</f>
        <v/>
      </c>
    </row>
    <row r="7894" spans="1:2">
      <c r="A7894" t="s">
        <v>5374</v>
      </c>
      <c r="B7894" s="246" t="str">
        <f>IF('17. Overseas assets by country'!F232="","",'17. Overseas assets by country'!F232)</f>
        <v/>
      </c>
    </row>
    <row r="7895" spans="1:2">
      <c r="A7895" t="s">
        <v>5375</v>
      </c>
      <c r="B7895" s="246" t="str">
        <f>IF('17. Overseas assets by country'!G232="","",'17. Overseas assets by country'!G232)</f>
        <v/>
      </c>
    </row>
    <row r="7896" spans="1:2">
      <c r="A7896" t="s">
        <v>5376</v>
      </c>
      <c r="B7896" s="246" t="str">
        <f>IF('17. Overseas assets by country'!A233="Please select country","",'17. Overseas assets by country'!A233)</f>
        <v/>
      </c>
    </row>
    <row r="7897" spans="1:2">
      <c r="A7897" t="s">
        <v>5377</v>
      </c>
      <c r="B7897" s="246" t="str">
        <f>IF('17. Overseas assets by country'!B233="","",'17. Overseas assets by country'!B233)</f>
        <v/>
      </c>
    </row>
    <row r="7898" spans="1:2">
      <c r="A7898" t="s">
        <v>5378</v>
      </c>
      <c r="B7898" s="246" t="str">
        <f>IF('17. Overseas assets by country'!C233="","",'17. Overseas assets by country'!C233)</f>
        <v/>
      </c>
    </row>
    <row r="7899" spans="1:2">
      <c r="A7899" t="s">
        <v>5379</v>
      </c>
      <c r="B7899" s="246" t="str">
        <f>IF('17. Overseas assets by country'!D233="","",'17. Overseas assets by country'!D233)</f>
        <v/>
      </c>
    </row>
    <row r="7900" spans="1:2">
      <c r="A7900" t="s">
        <v>5380</v>
      </c>
      <c r="B7900" s="246" t="str">
        <f>IF('17. Overseas assets by country'!E233="","",'17. Overseas assets by country'!E233)</f>
        <v/>
      </c>
    </row>
    <row r="7901" spans="1:2">
      <c r="A7901" t="s">
        <v>5381</v>
      </c>
      <c r="B7901" s="246" t="str">
        <f>IF('17. Overseas assets by country'!F233="","",'17. Overseas assets by country'!F233)</f>
        <v/>
      </c>
    </row>
    <row r="7902" spans="1:2">
      <c r="A7902" t="s">
        <v>5382</v>
      </c>
      <c r="B7902" s="246" t="str">
        <f>IF('17. Overseas assets by country'!G233="","",'17. Overseas assets by country'!G233)</f>
        <v/>
      </c>
    </row>
    <row r="7903" spans="1:2">
      <c r="A7903" t="s">
        <v>5383</v>
      </c>
      <c r="B7903" s="246" t="str">
        <f>IF('17. Overseas assets by country'!A234="Please select country","",'17. Overseas assets by country'!A234)</f>
        <v/>
      </c>
    </row>
    <row r="7904" spans="1:2">
      <c r="A7904" t="s">
        <v>5384</v>
      </c>
      <c r="B7904" s="246" t="str">
        <f>IF('17. Overseas assets by country'!B234="","",'17. Overseas assets by country'!B234)</f>
        <v/>
      </c>
    </row>
    <row r="7905" spans="1:2">
      <c r="A7905" t="s">
        <v>5385</v>
      </c>
      <c r="B7905" s="246" t="str">
        <f>IF('17. Overseas assets by country'!C234="","",'17. Overseas assets by country'!C234)</f>
        <v/>
      </c>
    </row>
    <row r="7906" spans="1:2">
      <c r="A7906" t="s">
        <v>5386</v>
      </c>
      <c r="B7906" s="246" t="str">
        <f>IF('17. Overseas assets by country'!D234="","",'17. Overseas assets by country'!D234)</f>
        <v/>
      </c>
    </row>
    <row r="7907" spans="1:2">
      <c r="A7907" t="s">
        <v>5387</v>
      </c>
      <c r="B7907" s="246" t="str">
        <f>IF('17. Overseas assets by country'!E234="","",'17. Overseas assets by country'!E234)</f>
        <v/>
      </c>
    </row>
    <row r="7908" spans="1:2">
      <c r="A7908" t="s">
        <v>5388</v>
      </c>
      <c r="B7908" s="246" t="str">
        <f>IF('17. Overseas assets by country'!F234="","",'17. Overseas assets by country'!F234)</f>
        <v/>
      </c>
    </row>
    <row r="7909" spans="1:2">
      <c r="A7909" t="s">
        <v>5389</v>
      </c>
      <c r="B7909" s="246" t="str">
        <f>IF('17. Overseas assets by country'!G234="","",'17. Overseas assets by country'!G234)</f>
        <v/>
      </c>
    </row>
    <row r="7910" spans="1:2">
      <c r="A7910" t="s">
        <v>5390</v>
      </c>
      <c r="B7910" s="246" t="str">
        <f>IF('17. Overseas assets by country'!A235="Please select country","",'17. Overseas assets by country'!A235)</f>
        <v/>
      </c>
    </row>
    <row r="7911" spans="1:2">
      <c r="A7911" t="s">
        <v>5391</v>
      </c>
      <c r="B7911" s="246" t="str">
        <f>IF('17. Overseas assets by country'!B235="","",'17. Overseas assets by country'!B235)</f>
        <v/>
      </c>
    </row>
    <row r="7912" spans="1:2">
      <c r="A7912" t="s">
        <v>5392</v>
      </c>
      <c r="B7912" s="246" t="str">
        <f>IF('17. Overseas assets by country'!C235="","",'17. Overseas assets by country'!C235)</f>
        <v/>
      </c>
    </row>
    <row r="7913" spans="1:2">
      <c r="A7913" t="s">
        <v>5393</v>
      </c>
      <c r="B7913" s="246" t="str">
        <f>IF('17. Overseas assets by country'!D235="","",'17. Overseas assets by country'!D235)</f>
        <v/>
      </c>
    </row>
    <row r="7914" spans="1:2">
      <c r="A7914" t="s">
        <v>5394</v>
      </c>
      <c r="B7914" s="246" t="str">
        <f>IF('17. Overseas assets by country'!E235="","",'17. Overseas assets by country'!E235)</f>
        <v/>
      </c>
    </row>
    <row r="7915" spans="1:2">
      <c r="A7915" t="s">
        <v>5395</v>
      </c>
      <c r="B7915" s="246" t="str">
        <f>IF('17. Overseas assets by country'!F235="","",'17. Overseas assets by country'!F235)</f>
        <v/>
      </c>
    </row>
    <row r="7916" spans="1:2">
      <c r="A7916" t="s">
        <v>5396</v>
      </c>
      <c r="B7916" s="246" t="str">
        <f>IF('17. Overseas assets by country'!G235="","",'17. Overseas assets by country'!G235)</f>
        <v/>
      </c>
    </row>
    <row r="7917" spans="1:2">
      <c r="A7917" t="s">
        <v>5397</v>
      </c>
      <c r="B7917" s="246" t="str">
        <f>IF('17. Overseas assets by country'!A236="Please select country","",'17. Overseas assets by country'!A236)</f>
        <v/>
      </c>
    </row>
    <row r="7918" spans="1:2">
      <c r="A7918" t="s">
        <v>5398</v>
      </c>
      <c r="B7918" s="246" t="str">
        <f>IF('17. Overseas assets by country'!B236="","",'17. Overseas assets by country'!B236)</f>
        <v/>
      </c>
    </row>
    <row r="7919" spans="1:2">
      <c r="A7919" t="s">
        <v>5399</v>
      </c>
      <c r="B7919" s="246" t="str">
        <f>IF('17. Overseas assets by country'!C236="","",'17. Overseas assets by country'!C236)</f>
        <v/>
      </c>
    </row>
    <row r="7920" spans="1:2">
      <c r="A7920" t="s">
        <v>5400</v>
      </c>
      <c r="B7920" s="246" t="str">
        <f>IF('17. Overseas assets by country'!D236="","",'17. Overseas assets by country'!D236)</f>
        <v/>
      </c>
    </row>
    <row r="7921" spans="1:2">
      <c r="A7921" t="s">
        <v>5401</v>
      </c>
      <c r="B7921" s="246" t="str">
        <f>IF('17. Overseas assets by country'!E236="","",'17. Overseas assets by country'!E236)</f>
        <v/>
      </c>
    </row>
    <row r="7922" spans="1:2">
      <c r="A7922" t="s">
        <v>5402</v>
      </c>
      <c r="B7922" s="246" t="str">
        <f>IF('17. Overseas assets by country'!F236="","",'17. Overseas assets by country'!F236)</f>
        <v/>
      </c>
    </row>
    <row r="7923" spans="1:2">
      <c r="A7923" t="s">
        <v>5403</v>
      </c>
      <c r="B7923" s="246" t="str">
        <f>IF('17. Overseas assets by country'!G236="","",'17. Overseas assets by country'!G236)</f>
        <v/>
      </c>
    </row>
    <row r="7924" spans="1:2">
      <c r="A7924" t="s">
        <v>5404</v>
      </c>
      <c r="B7924" s="246" t="str">
        <f>IF('17. Overseas assets by country'!A237="Please select country","",'17. Overseas assets by country'!A237)</f>
        <v/>
      </c>
    </row>
    <row r="7925" spans="1:2">
      <c r="A7925" t="s">
        <v>5405</v>
      </c>
      <c r="B7925" s="246" t="str">
        <f>IF('17. Overseas assets by country'!B237="","",'17. Overseas assets by country'!B237)</f>
        <v/>
      </c>
    </row>
    <row r="7926" spans="1:2">
      <c r="A7926" t="s">
        <v>5406</v>
      </c>
      <c r="B7926" s="246" t="str">
        <f>IF('17. Overseas assets by country'!C237="","",'17. Overseas assets by country'!C237)</f>
        <v/>
      </c>
    </row>
    <row r="7927" spans="1:2">
      <c r="A7927" t="s">
        <v>5407</v>
      </c>
      <c r="B7927" s="246" t="str">
        <f>IF('17. Overseas assets by country'!D237="","",'17. Overseas assets by country'!D237)</f>
        <v/>
      </c>
    </row>
    <row r="7928" spans="1:2">
      <c r="A7928" t="s">
        <v>5408</v>
      </c>
      <c r="B7928" s="246" t="str">
        <f>IF('17. Overseas assets by country'!E237="","",'17. Overseas assets by country'!E237)</f>
        <v/>
      </c>
    </row>
    <row r="7929" spans="1:2">
      <c r="A7929" t="s">
        <v>5409</v>
      </c>
      <c r="B7929" s="246" t="str">
        <f>IF('17. Overseas assets by country'!F237="","",'17. Overseas assets by country'!F237)</f>
        <v/>
      </c>
    </row>
    <row r="7930" spans="1:2">
      <c r="A7930" t="s">
        <v>5410</v>
      </c>
      <c r="B7930" s="246" t="str">
        <f>IF('17. Overseas assets by country'!G237="","",'17. Overseas assets by country'!G237)</f>
        <v/>
      </c>
    </row>
    <row r="7931" spans="1:2">
      <c r="A7931" t="s">
        <v>5411</v>
      </c>
      <c r="B7931" s="246" t="str">
        <f>IF('17. Overseas assets by country'!A238="Please select country","",'17. Overseas assets by country'!A238)</f>
        <v/>
      </c>
    </row>
    <row r="7932" spans="1:2">
      <c r="A7932" t="s">
        <v>5412</v>
      </c>
      <c r="B7932" s="246" t="str">
        <f>IF('17. Overseas assets by country'!B238="","",'17. Overseas assets by country'!B238)</f>
        <v/>
      </c>
    </row>
    <row r="7933" spans="1:2">
      <c r="A7933" t="s">
        <v>5413</v>
      </c>
      <c r="B7933" s="246" t="str">
        <f>IF('17. Overseas assets by country'!C238="","",'17. Overseas assets by country'!C238)</f>
        <v/>
      </c>
    </row>
    <row r="7934" spans="1:2">
      <c r="A7934" t="s">
        <v>5414</v>
      </c>
      <c r="B7934" s="246" t="str">
        <f>IF('17. Overseas assets by country'!D238="","",'17. Overseas assets by country'!D238)</f>
        <v/>
      </c>
    </row>
    <row r="7935" spans="1:2">
      <c r="A7935" t="s">
        <v>5415</v>
      </c>
      <c r="B7935" s="246" t="str">
        <f>IF('17. Overseas assets by country'!E238="","",'17. Overseas assets by country'!E238)</f>
        <v/>
      </c>
    </row>
    <row r="7936" spans="1:2">
      <c r="A7936" t="s">
        <v>5416</v>
      </c>
      <c r="B7936" s="246" t="str">
        <f>IF('17. Overseas assets by country'!F238="","",'17. Overseas assets by country'!F238)</f>
        <v/>
      </c>
    </row>
    <row r="7937" spans="1:2">
      <c r="A7937" t="s">
        <v>5417</v>
      </c>
      <c r="B7937" s="246" t="str">
        <f>IF('17. Overseas assets by country'!G238="","",'17. Overseas assets by country'!G238)</f>
        <v/>
      </c>
    </row>
    <row r="7938" spans="1:2">
      <c r="A7938" t="s">
        <v>5418</v>
      </c>
      <c r="B7938" s="246" t="str">
        <f>IF('17. Overseas assets by country'!A239="Please select country","",'17. Overseas assets by country'!A239)</f>
        <v/>
      </c>
    </row>
    <row r="7939" spans="1:2">
      <c r="A7939" t="s">
        <v>5419</v>
      </c>
      <c r="B7939" s="246" t="str">
        <f>IF('17. Overseas assets by country'!B239="","",'17. Overseas assets by country'!B239)</f>
        <v/>
      </c>
    </row>
    <row r="7940" spans="1:2">
      <c r="A7940" t="s">
        <v>5420</v>
      </c>
      <c r="B7940" s="246" t="str">
        <f>IF('17. Overseas assets by country'!C239="","",'17. Overseas assets by country'!C239)</f>
        <v/>
      </c>
    </row>
    <row r="7941" spans="1:2">
      <c r="A7941" t="s">
        <v>5421</v>
      </c>
      <c r="B7941" s="246" t="str">
        <f>IF('17. Overseas assets by country'!D239="","",'17. Overseas assets by country'!D239)</f>
        <v/>
      </c>
    </row>
    <row r="7942" spans="1:2">
      <c r="A7942" t="s">
        <v>5422</v>
      </c>
      <c r="B7942" s="246" t="str">
        <f>IF('17. Overseas assets by country'!E239="","",'17. Overseas assets by country'!E239)</f>
        <v/>
      </c>
    </row>
    <row r="7943" spans="1:2">
      <c r="A7943" t="s">
        <v>5423</v>
      </c>
      <c r="B7943" s="246" t="str">
        <f>IF('17. Overseas assets by country'!F239="","",'17. Overseas assets by country'!F239)</f>
        <v/>
      </c>
    </row>
    <row r="7944" spans="1:2">
      <c r="A7944" t="s">
        <v>5424</v>
      </c>
      <c r="B7944" s="246" t="str">
        <f>IF('17. Overseas assets by country'!G239="","",'17. Overseas assets by country'!G239)</f>
        <v/>
      </c>
    </row>
    <row r="7945" spans="1:2">
      <c r="A7945" t="s">
        <v>5425</v>
      </c>
      <c r="B7945" s="246" t="str">
        <f>IF('17. Overseas assets by country'!A240="Please select country","",'17. Overseas assets by country'!A240)</f>
        <v/>
      </c>
    </row>
    <row r="7946" spans="1:2">
      <c r="A7946" t="s">
        <v>5426</v>
      </c>
      <c r="B7946" s="246" t="str">
        <f>IF('17. Overseas assets by country'!B240="","",'17. Overseas assets by country'!B240)</f>
        <v/>
      </c>
    </row>
    <row r="7947" spans="1:2">
      <c r="A7947" t="s">
        <v>5427</v>
      </c>
      <c r="B7947" s="246" t="str">
        <f>IF('17. Overseas assets by country'!C240="","",'17. Overseas assets by country'!C240)</f>
        <v/>
      </c>
    </row>
    <row r="7948" spans="1:2">
      <c r="A7948" t="s">
        <v>5428</v>
      </c>
      <c r="B7948" s="246" t="str">
        <f>IF('17. Overseas assets by country'!D240="","",'17. Overseas assets by country'!D240)</f>
        <v/>
      </c>
    </row>
    <row r="7949" spans="1:2">
      <c r="A7949" t="s">
        <v>5429</v>
      </c>
      <c r="B7949" s="246" t="str">
        <f>IF('17. Overseas assets by country'!E240="","",'17. Overseas assets by country'!E240)</f>
        <v/>
      </c>
    </row>
    <row r="7950" spans="1:2">
      <c r="A7950" t="s">
        <v>5430</v>
      </c>
      <c r="B7950" s="246" t="str">
        <f>IF('17. Overseas assets by country'!F240="","",'17. Overseas assets by country'!F240)</f>
        <v/>
      </c>
    </row>
    <row r="7951" spans="1:2">
      <c r="A7951" t="s">
        <v>5431</v>
      </c>
      <c r="B7951" s="246" t="str">
        <f>IF('17. Overseas assets by country'!G240="","",'17. Overseas assets by country'!G240)</f>
        <v/>
      </c>
    </row>
    <row r="7952" spans="1:2">
      <c r="A7952" t="s">
        <v>5432</v>
      </c>
      <c r="B7952" s="246" t="str">
        <f>IF('17. Overseas assets by country'!A241="Please select country","",'17. Overseas assets by country'!A241)</f>
        <v/>
      </c>
    </row>
    <row r="7953" spans="1:2">
      <c r="A7953" t="s">
        <v>5433</v>
      </c>
      <c r="B7953" s="246" t="str">
        <f>IF('17. Overseas assets by country'!B241="","",'17. Overseas assets by country'!B241)</f>
        <v/>
      </c>
    </row>
    <row r="7954" spans="1:2">
      <c r="A7954" t="s">
        <v>5434</v>
      </c>
      <c r="B7954" s="246" t="str">
        <f>IF('17. Overseas assets by country'!C241="","",'17. Overseas assets by country'!C241)</f>
        <v/>
      </c>
    </row>
    <row r="7955" spans="1:2">
      <c r="A7955" t="s">
        <v>5435</v>
      </c>
      <c r="B7955" s="246" t="str">
        <f>IF('17. Overseas assets by country'!D241="","",'17. Overseas assets by country'!D241)</f>
        <v/>
      </c>
    </row>
    <row r="7956" spans="1:2">
      <c r="A7956" t="s">
        <v>5436</v>
      </c>
      <c r="B7956" s="246" t="str">
        <f>IF('17. Overseas assets by country'!E241="","",'17. Overseas assets by country'!E241)</f>
        <v/>
      </c>
    </row>
    <row r="7957" spans="1:2">
      <c r="A7957" t="s">
        <v>5437</v>
      </c>
      <c r="B7957" s="246" t="str">
        <f>IF('17. Overseas assets by country'!F241="","",'17. Overseas assets by country'!F241)</f>
        <v/>
      </c>
    </row>
    <row r="7958" spans="1:2">
      <c r="A7958" t="s">
        <v>5438</v>
      </c>
      <c r="B7958" s="246" t="str">
        <f>IF('17. Overseas assets by country'!G241="","",'17. Overseas assets by country'!G241)</f>
        <v/>
      </c>
    </row>
    <row r="7959" spans="1:2">
      <c r="A7959" t="s">
        <v>5439</v>
      </c>
      <c r="B7959" s="246" t="str">
        <f>IF('17. Overseas assets by country'!A242="Please select country","",'17. Overseas assets by country'!A242)</f>
        <v/>
      </c>
    </row>
    <row r="7960" spans="1:2">
      <c r="A7960" t="s">
        <v>5440</v>
      </c>
      <c r="B7960" s="246" t="str">
        <f>IF('17. Overseas assets by country'!B242="","",'17. Overseas assets by country'!B242)</f>
        <v/>
      </c>
    </row>
    <row r="7961" spans="1:2">
      <c r="A7961" t="s">
        <v>5441</v>
      </c>
      <c r="B7961" s="246" t="str">
        <f>IF('17. Overseas assets by country'!C242="","",'17. Overseas assets by country'!C242)</f>
        <v/>
      </c>
    </row>
    <row r="7962" spans="1:2">
      <c r="A7962" t="s">
        <v>5442</v>
      </c>
      <c r="B7962" s="246" t="str">
        <f>IF('17. Overseas assets by country'!D242="","",'17. Overseas assets by country'!D242)</f>
        <v/>
      </c>
    </row>
    <row r="7963" spans="1:2">
      <c r="A7963" t="s">
        <v>5443</v>
      </c>
      <c r="B7963" s="246" t="str">
        <f>IF('17. Overseas assets by country'!E242="","",'17. Overseas assets by country'!E242)</f>
        <v/>
      </c>
    </row>
    <row r="7964" spans="1:2">
      <c r="A7964" t="s">
        <v>5444</v>
      </c>
      <c r="B7964" s="246" t="str">
        <f>IF('17. Overseas assets by country'!F242="","",'17. Overseas assets by country'!F242)</f>
        <v/>
      </c>
    </row>
    <row r="7965" spans="1:2">
      <c r="A7965" t="s">
        <v>5445</v>
      </c>
      <c r="B7965" s="246" t="str">
        <f>IF('17. Overseas assets by country'!G242="","",'17. Overseas assets by country'!G242)</f>
        <v/>
      </c>
    </row>
    <row r="7966" spans="1:2">
      <c r="A7966" t="s">
        <v>5446</v>
      </c>
      <c r="B7966" s="246" t="str">
        <f>IF('17. Overseas assets by country'!A243="Please select country","",'17. Overseas assets by country'!A243)</f>
        <v/>
      </c>
    </row>
    <row r="7967" spans="1:2">
      <c r="A7967" t="s">
        <v>5447</v>
      </c>
      <c r="B7967" s="246" t="str">
        <f>IF('17. Overseas assets by country'!B243="","",'17. Overseas assets by country'!B243)</f>
        <v/>
      </c>
    </row>
    <row r="7968" spans="1:2">
      <c r="A7968" t="s">
        <v>5448</v>
      </c>
      <c r="B7968" s="246" t="str">
        <f>IF('17. Overseas assets by country'!C243="","",'17. Overseas assets by country'!C243)</f>
        <v/>
      </c>
    </row>
    <row r="7969" spans="1:2">
      <c r="A7969" t="s">
        <v>5449</v>
      </c>
      <c r="B7969" s="246" t="str">
        <f>IF('17. Overseas assets by country'!D243="","",'17. Overseas assets by country'!D243)</f>
        <v/>
      </c>
    </row>
    <row r="7970" spans="1:2">
      <c r="A7970" t="s">
        <v>5450</v>
      </c>
      <c r="B7970" s="246" t="str">
        <f>IF('17. Overseas assets by country'!E243="","",'17. Overseas assets by country'!E243)</f>
        <v/>
      </c>
    </row>
    <row r="7971" spans="1:2">
      <c r="A7971" t="s">
        <v>5451</v>
      </c>
      <c r="B7971" s="246" t="str">
        <f>IF('17. Overseas assets by country'!F243="","",'17. Overseas assets by country'!F243)</f>
        <v/>
      </c>
    </row>
    <row r="7972" spans="1:2">
      <c r="A7972" t="s">
        <v>5452</v>
      </c>
      <c r="B7972" s="246" t="str">
        <f>IF('17. Overseas assets by country'!G243="","",'17. Overseas assets by country'!G243)</f>
        <v/>
      </c>
    </row>
    <row r="7973" spans="1:2">
      <c r="A7973" t="s">
        <v>5453</v>
      </c>
      <c r="B7973" s="246" t="str">
        <f>IF('17. Overseas assets by country'!A244="Please select country","",'17. Overseas assets by country'!A244)</f>
        <v/>
      </c>
    </row>
    <row r="7974" spans="1:2">
      <c r="A7974" t="s">
        <v>5454</v>
      </c>
      <c r="B7974" s="246" t="str">
        <f>IF('17. Overseas assets by country'!B244="","",'17. Overseas assets by country'!B244)</f>
        <v/>
      </c>
    </row>
    <row r="7975" spans="1:2">
      <c r="A7975" t="s">
        <v>5455</v>
      </c>
      <c r="B7975" s="246" t="str">
        <f>IF('17. Overseas assets by country'!C244="","",'17. Overseas assets by country'!C244)</f>
        <v/>
      </c>
    </row>
    <row r="7976" spans="1:2">
      <c r="A7976" t="s">
        <v>5456</v>
      </c>
      <c r="B7976" s="246" t="str">
        <f>IF('17. Overseas assets by country'!D244="","",'17. Overseas assets by country'!D244)</f>
        <v/>
      </c>
    </row>
    <row r="7977" spans="1:2">
      <c r="A7977" t="s">
        <v>5457</v>
      </c>
      <c r="B7977" s="246" t="str">
        <f>IF('17. Overseas assets by country'!E244="","",'17. Overseas assets by country'!E244)</f>
        <v/>
      </c>
    </row>
    <row r="7978" spans="1:2">
      <c r="A7978" t="s">
        <v>5458</v>
      </c>
      <c r="B7978" s="246" t="str">
        <f>IF('17. Overseas assets by country'!F244="","",'17. Overseas assets by country'!F244)</f>
        <v/>
      </c>
    </row>
    <row r="7979" spans="1:2">
      <c r="A7979" t="s">
        <v>5459</v>
      </c>
      <c r="B7979" s="246" t="str">
        <f>IF('17. Overseas assets by country'!G244="","",'17. Overseas assets by country'!G244)</f>
        <v/>
      </c>
    </row>
    <row r="7980" spans="1:2">
      <c r="A7980" t="s">
        <v>5460</v>
      </c>
      <c r="B7980" s="246" t="str">
        <f>IF('17. Overseas assets by country'!A245="Please select country","",'17. Overseas assets by country'!A245)</f>
        <v/>
      </c>
    </row>
    <row r="7981" spans="1:2">
      <c r="A7981" t="s">
        <v>5461</v>
      </c>
      <c r="B7981" s="246" t="str">
        <f>IF('17. Overseas assets by country'!B245="","",'17. Overseas assets by country'!B245)</f>
        <v/>
      </c>
    </row>
    <row r="7982" spans="1:2">
      <c r="A7982" t="s">
        <v>5462</v>
      </c>
      <c r="B7982" s="246" t="str">
        <f>IF('17. Overseas assets by country'!C245="","",'17. Overseas assets by country'!C245)</f>
        <v/>
      </c>
    </row>
    <row r="7983" spans="1:2">
      <c r="A7983" t="s">
        <v>5463</v>
      </c>
      <c r="B7983" s="246" t="str">
        <f>IF('17. Overseas assets by country'!D245="","",'17. Overseas assets by country'!D245)</f>
        <v/>
      </c>
    </row>
    <row r="7984" spans="1:2">
      <c r="A7984" t="s">
        <v>5464</v>
      </c>
      <c r="B7984" s="246" t="str">
        <f>IF('17. Overseas assets by country'!E245="","",'17. Overseas assets by country'!E245)</f>
        <v/>
      </c>
    </row>
    <row r="7985" spans="1:2">
      <c r="A7985" t="s">
        <v>5465</v>
      </c>
      <c r="B7985" s="246" t="str">
        <f>IF('17. Overseas assets by country'!F245="","",'17. Overseas assets by country'!F245)</f>
        <v/>
      </c>
    </row>
    <row r="7986" spans="1:2">
      <c r="A7986" t="s">
        <v>5466</v>
      </c>
      <c r="B7986" s="246" t="str">
        <f>IF('17. Overseas assets by country'!G245="","",'17. Overseas assets by country'!G245)</f>
        <v/>
      </c>
    </row>
    <row r="7987" spans="1:2">
      <c r="A7987" t="s">
        <v>5467</v>
      </c>
      <c r="B7987" s="246" t="str">
        <f>IF('17. Overseas assets by country'!A246="Please select country","",'17. Overseas assets by country'!A246)</f>
        <v/>
      </c>
    </row>
    <row r="7988" spans="1:2">
      <c r="A7988" t="s">
        <v>5468</v>
      </c>
      <c r="B7988" s="246" t="str">
        <f>IF('17. Overseas assets by country'!B246="","",'17. Overseas assets by country'!B246)</f>
        <v/>
      </c>
    </row>
    <row r="7989" spans="1:2">
      <c r="A7989" t="s">
        <v>5469</v>
      </c>
      <c r="B7989" s="246" t="str">
        <f>IF('17. Overseas assets by country'!C246="","",'17. Overseas assets by country'!C246)</f>
        <v/>
      </c>
    </row>
    <row r="7990" spans="1:2">
      <c r="A7990" t="s">
        <v>5470</v>
      </c>
      <c r="B7990" s="246" t="str">
        <f>IF('17. Overseas assets by country'!D246="","",'17. Overseas assets by country'!D246)</f>
        <v/>
      </c>
    </row>
    <row r="7991" spans="1:2">
      <c r="A7991" t="s">
        <v>5471</v>
      </c>
      <c r="B7991" s="246" t="str">
        <f>IF('17. Overseas assets by country'!E246="","",'17. Overseas assets by country'!E246)</f>
        <v/>
      </c>
    </row>
    <row r="7992" spans="1:2">
      <c r="A7992" t="s">
        <v>5472</v>
      </c>
      <c r="B7992" s="246" t="str">
        <f>IF('17. Overseas assets by country'!F246="","",'17. Overseas assets by country'!F246)</f>
        <v/>
      </c>
    </row>
    <row r="7993" spans="1:2">
      <c r="A7993" t="s">
        <v>5473</v>
      </c>
      <c r="B7993" s="246" t="str">
        <f>IF('17. Overseas assets by country'!G246="","",'17. Overseas assets by country'!G246)</f>
        <v/>
      </c>
    </row>
    <row r="7994" spans="1:2">
      <c r="A7994" t="s">
        <v>5474</v>
      </c>
      <c r="B7994" s="246" t="str">
        <f>IF('17. Overseas assets by country'!A247="Please select country","",'17. Overseas assets by country'!A247)</f>
        <v/>
      </c>
    </row>
    <row r="7995" spans="1:2">
      <c r="A7995" t="s">
        <v>5475</v>
      </c>
      <c r="B7995" s="246" t="str">
        <f>IF('17. Overseas assets by country'!B247="","",'17. Overseas assets by country'!B247)</f>
        <v/>
      </c>
    </row>
    <row r="7996" spans="1:2">
      <c r="A7996" t="s">
        <v>5476</v>
      </c>
      <c r="B7996" s="246" t="str">
        <f>IF('17. Overseas assets by country'!C247="","",'17. Overseas assets by country'!C247)</f>
        <v/>
      </c>
    </row>
    <row r="7997" spans="1:2">
      <c r="A7997" t="s">
        <v>5477</v>
      </c>
      <c r="B7997" s="246" t="str">
        <f>IF('17. Overseas assets by country'!D247="","",'17. Overseas assets by country'!D247)</f>
        <v/>
      </c>
    </row>
    <row r="7998" spans="1:2">
      <c r="A7998" t="s">
        <v>5478</v>
      </c>
      <c r="B7998" s="246" t="str">
        <f>IF('17. Overseas assets by country'!E247="","",'17. Overseas assets by country'!E247)</f>
        <v/>
      </c>
    </row>
    <row r="7999" spans="1:2">
      <c r="A7999" t="s">
        <v>5479</v>
      </c>
      <c r="B7999" s="246" t="str">
        <f>IF('17. Overseas assets by country'!F247="","",'17. Overseas assets by country'!F247)</f>
        <v/>
      </c>
    </row>
    <row r="8000" spans="1:2">
      <c r="A8000" t="s">
        <v>5480</v>
      </c>
      <c r="B8000" s="246" t="str">
        <f>IF('17. Overseas assets by country'!G247="","",'17. Overseas assets by country'!G247)</f>
        <v/>
      </c>
    </row>
    <row r="8001" spans="1:2">
      <c r="A8001" t="s">
        <v>5481</v>
      </c>
      <c r="B8001" s="246" t="str">
        <f>IF('17. Overseas assets by country'!A248="Please select country","",'17. Overseas assets by country'!A248)</f>
        <v/>
      </c>
    </row>
    <row r="8002" spans="1:2">
      <c r="A8002" t="s">
        <v>5482</v>
      </c>
      <c r="B8002" s="246" t="str">
        <f>IF('17. Overseas assets by country'!B248="","",'17. Overseas assets by country'!B248)</f>
        <v/>
      </c>
    </row>
    <row r="8003" spans="1:2">
      <c r="A8003" t="s">
        <v>5483</v>
      </c>
      <c r="B8003" s="246" t="str">
        <f>IF('17. Overseas assets by country'!C248="","",'17. Overseas assets by country'!C248)</f>
        <v/>
      </c>
    </row>
    <row r="8004" spans="1:2">
      <c r="A8004" t="s">
        <v>5484</v>
      </c>
      <c r="B8004" s="246" t="str">
        <f>IF('17. Overseas assets by country'!D248="","",'17. Overseas assets by country'!D248)</f>
        <v/>
      </c>
    </row>
    <row r="8005" spans="1:2">
      <c r="A8005" t="s">
        <v>5485</v>
      </c>
      <c r="B8005" s="246" t="str">
        <f>IF('17. Overseas assets by country'!E248="","",'17. Overseas assets by country'!E248)</f>
        <v/>
      </c>
    </row>
    <row r="8006" spans="1:2">
      <c r="A8006" t="s">
        <v>5486</v>
      </c>
      <c r="B8006" s="246" t="str">
        <f>IF('17. Overseas assets by country'!F248="","",'17. Overseas assets by country'!F248)</f>
        <v/>
      </c>
    </row>
    <row r="8007" spans="1:2">
      <c r="A8007" t="s">
        <v>5487</v>
      </c>
      <c r="B8007" s="246" t="str">
        <f>IF('17. Overseas assets by country'!G248="","",'17. Overseas assets by country'!G248)</f>
        <v/>
      </c>
    </row>
    <row r="8008" spans="1:2">
      <c r="A8008" t="s">
        <v>5488</v>
      </c>
      <c r="B8008" s="246" t="str">
        <f>IF('17. Overseas assets by country'!A249="Please select country","",'17. Overseas assets by country'!A249)</f>
        <v/>
      </c>
    </row>
    <row r="8009" spans="1:2">
      <c r="A8009" t="s">
        <v>5489</v>
      </c>
      <c r="B8009" s="246" t="str">
        <f>IF('17. Overseas assets by country'!B249="","",'17. Overseas assets by country'!B249)</f>
        <v/>
      </c>
    </row>
    <row r="8010" spans="1:2">
      <c r="A8010" t="s">
        <v>5490</v>
      </c>
      <c r="B8010" s="246" t="str">
        <f>IF('17. Overseas assets by country'!C249="","",'17. Overseas assets by country'!C249)</f>
        <v/>
      </c>
    </row>
    <row r="8011" spans="1:2">
      <c r="A8011" t="s">
        <v>5491</v>
      </c>
      <c r="B8011" s="246" t="str">
        <f>IF('17. Overseas assets by country'!D249="","",'17. Overseas assets by country'!D249)</f>
        <v/>
      </c>
    </row>
    <row r="8012" spans="1:2">
      <c r="A8012" t="s">
        <v>5492</v>
      </c>
      <c r="B8012" s="246" t="str">
        <f>IF('17. Overseas assets by country'!E249="","",'17. Overseas assets by country'!E249)</f>
        <v/>
      </c>
    </row>
    <row r="8013" spans="1:2">
      <c r="A8013" t="s">
        <v>5493</v>
      </c>
      <c r="B8013" s="246" t="str">
        <f>IF('17. Overseas assets by country'!F249="","",'17. Overseas assets by country'!F249)</f>
        <v/>
      </c>
    </row>
    <row r="8014" spans="1:2">
      <c r="A8014" t="s">
        <v>5494</v>
      </c>
      <c r="B8014" s="246" t="str">
        <f>IF('17. Overseas assets by country'!G249="","",'17. Overseas assets by country'!G249)</f>
        <v/>
      </c>
    </row>
    <row r="8015" spans="1:2">
      <c r="A8015" t="s">
        <v>5495</v>
      </c>
      <c r="B8015" s="246" t="str">
        <f>IF('17. Overseas assets by country'!A250="Please select country","",'17. Overseas assets by country'!A250)</f>
        <v/>
      </c>
    </row>
    <row r="8016" spans="1:2">
      <c r="A8016" t="s">
        <v>5496</v>
      </c>
      <c r="B8016" s="246" t="str">
        <f>IF('17. Overseas assets by country'!B250="","",'17. Overseas assets by country'!B250)</f>
        <v/>
      </c>
    </row>
    <row r="8017" spans="1:2">
      <c r="A8017" t="s">
        <v>5497</v>
      </c>
      <c r="B8017" s="246" t="str">
        <f>IF('17. Overseas assets by country'!C250="","",'17. Overseas assets by country'!C250)</f>
        <v/>
      </c>
    </row>
    <row r="8018" spans="1:2">
      <c r="A8018" t="s">
        <v>5498</v>
      </c>
      <c r="B8018" s="246" t="str">
        <f>IF('17. Overseas assets by country'!D250="","",'17. Overseas assets by country'!D250)</f>
        <v/>
      </c>
    </row>
    <row r="8019" spans="1:2">
      <c r="A8019" t="s">
        <v>5499</v>
      </c>
      <c r="B8019" s="246" t="str">
        <f>IF('17. Overseas assets by country'!E250="","",'17. Overseas assets by country'!E250)</f>
        <v/>
      </c>
    </row>
    <row r="8020" spans="1:2">
      <c r="A8020" t="s">
        <v>5500</v>
      </c>
      <c r="B8020" s="246" t="str">
        <f>IF('17. Overseas assets by country'!F250="","",'17. Overseas assets by country'!F250)</f>
        <v/>
      </c>
    </row>
    <row r="8021" spans="1:2">
      <c r="A8021" t="s">
        <v>5501</v>
      </c>
      <c r="B8021" s="246" t="str">
        <f>IF('17. Overseas assets by country'!G250="","",'17. Overseas assets by country'!G250)</f>
        <v/>
      </c>
    </row>
    <row r="8022" spans="1:2">
      <c r="A8022" t="s">
        <v>5502</v>
      </c>
      <c r="B8022" s="246" t="str">
        <f>IF('17. Overseas assets by country'!A251="Please select country","",'17. Overseas assets by country'!A251)</f>
        <v/>
      </c>
    </row>
    <row r="8023" spans="1:2">
      <c r="A8023" t="s">
        <v>5503</v>
      </c>
      <c r="B8023" s="246" t="str">
        <f>IF('17. Overseas assets by country'!B251="","",'17. Overseas assets by country'!B251)</f>
        <v/>
      </c>
    </row>
    <row r="8024" spans="1:2">
      <c r="A8024" t="s">
        <v>5504</v>
      </c>
      <c r="B8024" s="246" t="str">
        <f>IF('17. Overseas assets by country'!C251="","",'17. Overseas assets by country'!C251)</f>
        <v/>
      </c>
    </row>
    <row r="8025" spans="1:2">
      <c r="A8025" t="s">
        <v>5505</v>
      </c>
      <c r="B8025" s="246" t="str">
        <f>IF('17. Overseas assets by country'!D251="","",'17. Overseas assets by country'!D251)</f>
        <v/>
      </c>
    </row>
    <row r="8026" spans="1:2">
      <c r="A8026" t="s">
        <v>5506</v>
      </c>
      <c r="B8026" s="246" t="str">
        <f>IF('17. Overseas assets by country'!E251="","",'17. Overseas assets by country'!E251)</f>
        <v/>
      </c>
    </row>
    <row r="8027" spans="1:2">
      <c r="A8027" t="s">
        <v>5507</v>
      </c>
      <c r="B8027" s="246" t="str">
        <f>IF('17. Overseas assets by country'!F251="","",'17. Overseas assets by country'!F251)</f>
        <v/>
      </c>
    </row>
    <row r="8028" spans="1:2">
      <c r="A8028" t="s">
        <v>5508</v>
      </c>
      <c r="B8028" s="246" t="str">
        <f>IF('17. Overseas assets by country'!G251="","",'17. Overseas assets by country'!G251)</f>
        <v/>
      </c>
    </row>
    <row r="8029" spans="1:2">
      <c r="A8029" t="s">
        <v>5509</v>
      </c>
      <c r="B8029" s="246" t="str">
        <f>IF('17. Overseas assets by country'!A252="Please select country","",'17. Overseas assets by country'!A252)</f>
        <v/>
      </c>
    </row>
    <row r="8030" spans="1:2">
      <c r="A8030" t="s">
        <v>5510</v>
      </c>
      <c r="B8030" s="246" t="str">
        <f>IF('17. Overseas assets by country'!B252="","",'17. Overseas assets by country'!B252)</f>
        <v/>
      </c>
    </row>
    <row r="8031" spans="1:2">
      <c r="A8031" t="s">
        <v>5511</v>
      </c>
      <c r="B8031" s="246" t="str">
        <f>IF('17. Overseas assets by country'!C252="","",'17. Overseas assets by country'!C252)</f>
        <v/>
      </c>
    </row>
    <row r="8032" spans="1:2">
      <c r="A8032" t="s">
        <v>5512</v>
      </c>
      <c r="B8032" s="246" t="str">
        <f>IF('17. Overseas assets by country'!D252="","",'17. Overseas assets by country'!D252)</f>
        <v/>
      </c>
    </row>
    <row r="8033" spans="1:2">
      <c r="A8033" t="s">
        <v>5513</v>
      </c>
      <c r="B8033" s="246" t="str">
        <f>IF('17. Overseas assets by country'!E252="","",'17. Overseas assets by country'!E252)</f>
        <v/>
      </c>
    </row>
    <row r="8034" spans="1:2">
      <c r="A8034" t="s">
        <v>5514</v>
      </c>
      <c r="B8034" s="246" t="str">
        <f>IF('17. Overseas assets by country'!F252="","",'17. Overseas assets by country'!F252)</f>
        <v/>
      </c>
    </row>
    <row r="8035" spans="1:2">
      <c r="A8035" t="s">
        <v>5515</v>
      </c>
      <c r="B8035" s="246" t="str">
        <f>IF('17. Overseas assets by country'!G252="","",'17. Overseas assets by country'!G252)</f>
        <v/>
      </c>
    </row>
    <row r="8036" spans="1:2">
      <c r="A8036" t="s">
        <v>5516</v>
      </c>
      <c r="B8036" s="246" t="str">
        <f>IF('17. Overseas assets by country'!A253="Please select country","",'17. Overseas assets by country'!A253)</f>
        <v/>
      </c>
    </row>
    <row r="8037" spans="1:2">
      <c r="A8037" t="s">
        <v>5517</v>
      </c>
      <c r="B8037" s="246" t="str">
        <f>IF('17. Overseas assets by country'!B253="","",'17. Overseas assets by country'!B253)</f>
        <v/>
      </c>
    </row>
    <row r="8038" spans="1:2">
      <c r="A8038" t="s">
        <v>5518</v>
      </c>
      <c r="B8038" s="246" t="str">
        <f>IF('17. Overseas assets by country'!C253="","",'17. Overseas assets by country'!C253)</f>
        <v/>
      </c>
    </row>
    <row r="8039" spans="1:2">
      <c r="A8039" t="s">
        <v>5519</v>
      </c>
      <c r="B8039" s="246" t="str">
        <f>IF('17. Overseas assets by country'!D253="","",'17. Overseas assets by country'!D253)</f>
        <v/>
      </c>
    </row>
    <row r="8040" spans="1:2">
      <c r="A8040" t="s">
        <v>5520</v>
      </c>
      <c r="B8040" s="246" t="str">
        <f>IF('17. Overseas assets by country'!E253="","",'17. Overseas assets by country'!E253)</f>
        <v/>
      </c>
    </row>
    <row r="8041" spans="1:2">
      <c r="A8041" t="s">
        <v>5521</v>
      </c>
      <c r="B8041" s="246" t="str">
        <f>IF('17. Overseas assets by country'!F253="","",'17. Overseas assets by country'!F253)</f>
        <v/>
      </c>
    </row>
    <row r="8042" spans="1:2">
      <c r="A8042" t="s">
        <v>5522</v>
      </c>
      <c r="B8042" s="246" t="str">
        <f>IF('17. Overseas assets by country'!G253="","",'17. Overseas assets by country'!G253)</f>
        <v/>
      </c>
    </row>
    <row r="8043" spans="1:2">
      <c r="A8043" t="s">
        <v>5523</v>
      </c>
      <c r="B8043" s="246" t="str">
        <f>IF('17. Overseas assets by country'!A254="Please select country","",'17. Overseas assets by country'!A254)</f>
        <v/>
      </c>
    </row>
    <row r="8044" spans="1:2">
      <c r="A8044" t="s">
        <v>5524</v>
      </c>
      <c r="B8044" s="246" t="str">
        <f>IF('17. Overseas assets by country'!B254="","",'17. Overseas assets by country'!B254)</f>
        <v/>
      </c>
    </row>
    <row r="8045" spans="1:2">
      <c r="A8045" t="s">
        <v>5525</v>
      </c>
      <c r="B8045" s="246" t="str">
        <f>IF('17. Overseas assets by country'!C254="","",'17. Overseas assets by country'!C254)</f>
        <v/>
      </c>
    </row>
    <row r="8046" spans="1:2">
      <c r="A8046" t="s">
        <v>5526</v>
      </c>
      <c r="B8046" s="246" t="str">
        <f>IF('17. Overseas assets by country'!D254="","",'17. Overseas assets by country'!D254)</f>
        <v/>
      </c>
    </row>
    <row r="8047" spans="1:2">
      <c r="A8047" t="s">
        <v>5527</v>
      </c>
      <c r="B8047" s="246" t="str">
        <f>IF('17. Overseas assets by country'!E254="","",'17. Overseas assets by country'!E254)</f>
        <v/>
      </c>
    </row>
    <row r="8048" spans="1:2">
      <c r="A8048" t="s">
        <v>5528</v>
      </c>
      <c r="B8048" s="246" t="str">
        <f>IF('17. Overseas assets by country'!F254="","",'17. Overseas assets by country'!F254)</f>
        <v/>
      </c>
    </row>
    <row r="8049" spans="1:2">
      <c r="A8049" t="s">
        <v>5529</v>
      </c>
      <c r="B8049" s="246" t="str">
        <f>IF('17. Overseas assets by country'!G254="","",'17. Overseas assets by country'!G254)</f>
        <v/>
      </c>
    </row>
    <row r="8050" spans="1:2">
      <c r="A8050" t="s">
        <v>5530</v>
      </c>
      <c r="B8050" s="246" t="str">
        <f>IF('17. Overseas assets by country'!A255="Please select country","",'17. Overseas assets by country'!A255)</f>
        <v/>
      </c>
    </row>
    <row r="8051" spans="1:2">
      <c r="A8051" t="s">
        <v>5531</v>
      </c>
      <c r="B8051" s="246" t="str">
        <f>IF('17. Overseas assets by country'!B255="","",'17. Overseas assets by country'!B255)</f>
        <v/>
      </c>
    </row>
    <row r="8052" spans="1:2">
      <c r="A8052" t="s">
        <v>5532</v>
      </c>
      <c r="B8052" s="246" t="str">
        <f>IF('17. Overseas assets by country'!C255="","",'17. Overseas assets by country'!C255)</f>
        <v/>
      </c>
    </row>
    <row r="8053" spans="1:2">
      <c r="A8053" t="s">
        <v>5533</v>
      </c>
      <c r="B8053" s="246" t="str">
        <f>IF('17. Overseas assets by country'!D255="","",'17. Overseas assets by country'!D255)</f>
        <v/>
      </c>
    </row>
    <row r="8054" spans="1:2">
      <c r="A8054" t="s">
        <v>5534</v>
      </c>
      <c r="B8054" s="246" t="str">
        <f>IF('17. Overseas assets by country'!E255="","",'17. Overseas assets by country'!E255)</f>
        <v/>
      </c>
    </row>
    <row r="8055" spans="1:2">
      <c r="A8055" t="s">
        <v>5535</v>
      </c>
      <c r="B8055" s="246" t="str">
        <f>IF('17. Overseas assets by country'!F255="","",'17. Overseas assets by country'!F255)</f>
        <v/>
      </c>
    </row>
    <row r="8056" spans="1:2">
      <c r="A8056" t="s">
        <v>5536</v>
      </c>
      <c r="B8056" s="246" t="str">
        <f>IF('17. Overseas assets by country'!G255="","",'17. Overseas assets by country'!G255)</f>
        <v/>
      </c>
    </row>
    <row r="8057" spans="1:2">
      <c r="A8057" t="s">
        <v>4484</v>
      </c>
      <c r="B8057" s="246" t="str">
        <f>IF('18. Capital transfers'!B5="","",'18. Capital transfers'!B5)</f>
        <v/>
      </c>
    </row>
    <row r="8058" spans="1:2">
      <c r="A8058" t="s">
        <v>4485</v>
      </c>
      <c r="B8058" s="246" t="str">
        <f>IF('18. Capital transfers'!C5="","",'18. Capital transfers'!C5)</f>
        <v/>
      </c>
    </row>
    <row r="8059" spans="1:2">
      <c r="A8059" t="s">
        <v>4486</v>
      </c>
      <c r="B8059" s="246" t="str">
        <f>IF('18. Capital transfers'!D5="","",'18. Capital transfers'!D5)</f>
        <v/>
      </c>
    </row>
    <row r="8060" spans="1:2">
      <c r="A8060" t="s">
        <v>4487</v>
      </c>
      <c r="B8060" s="246">
        <f>IF('18. Capital transfers'!E5="","",'18. Capital transfers'!E5)</f>
        <v>0</v>
      </c>
    </row>
    <row r="8061" spans="1:2">
      <c r="A8061" t="s">
        <v>4488</v>
      </c>
      <c r="B8061" s="246" t="str">
        <f>IF('18. Capital transfers'!F5="","",'18. Capital transfers'!F5)</f>
        <v/>
      </c>
    </row>
    <row r="8062" spans="1:2">
      <c r="A8062" t="s">
        <v>2281</v>
      </c>
      <c r="B8062" s="246" t="str">
        <f>IF(Review!G8="","",Review!G8)</f>
        <v/>
      </c>
    </row>
    <row r="8063" spans="1:2">
      <c r="A8063" t="s">
        <v>4751</v>
      </c>
      <c r="B8063" s="246" t="str">
        <f>IF('END - Completion time'!B6="","",'END - Completion time'!B6)</f>
        <v/>
      </c>
    </row>
    <row r="8064" spans="1:2">
      <c r="A8064" t="s">
        <v>4752</v>
      </c>
      <c r="B8064" s="246" t="str">
        <f>IF('END - Completion time'!C6="","",'END - Completion time'!C6)</f>
        <v/>
      </c>
    </row>
  </sheetData>
  <sheetProtection algorithmName="SHA-512" hashValue="4maGpqbrMIx4QinNShTP/Zo/SOTFHF9FTog7K7w+ij+HQ6GKeAnCoa2cCU5C6nIoTtH//pLgWRIecXQfcPpoPQ==" saltValue="M0zeX0/wRui06BTIVA/3CQ==" spinCount="100000" sheet="1" objects="1" scenarios="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tabColor rgb="FF7030A0"/>
  </sheetPr>
  <dimension ref="A1:J247"/>
  <sheetViews>
    <sheetView zoomScaleNormal="100" workbookViewId="0">
      <selection activeCell="D1" sqref="D1"/>
    </sheetView>
  </sheetViews>
  <sheetFormatPr defaultColWidth="8.81640625" defaultRowHeight="18.5"/>
  <cols>
    <col min="1" max="1" width="48.453125" style="1" customWidth="1"/>
    <col min="2" max="16384" width="8.81640625" style="1"/>
  </cols>
  <sheetData>
    <row r="1" spans="1:10" ht="23.5" customHeight="1">
      <c r="A1" s="18" t="s">
        <v>4508</v>
      </c>
      <c r="D1" s="339" t="s">
        <v>4647</v>
      </c>
    </row>
    <row r="2" spans="1:10">
      <c r="A2" s="256" t="s">
        <v>4506</v>
      </c>
      <c r="D2" s="339" t="s">
        <v>4648</v>
      </c>
    </row>
    <row r="3" spans="1:10">
      <c r="A3" s="256" t="s">
        <v>68</v>
      </c>
      <c r="D3" s="1" t="s">
        <v>2289</v>
      </c>
    </row>
    <row r="4" spans="1:10">
      <c r="A4" s="256" t="s">
        <v>69</v>
      </c>
      <c r="D4" s="1" t="s">
        <v>4628</v>
      </c>
    </row>
    <row r="5" spans="1:10">
      <c r="A5" s="256" t="s">
        <v>70</v>
      </c>
      <c r="D5" s="1" t="s">
        <v>4629</v>
      </c>
    </row>
    <row r="6" spans="1:10">
      <c r="A6" s="256" t="s">
        <v>71</v>
      </c>
      <c r="D6" s="1" t="s">
        <v>4630</v>
      </c>
      <c r="J6" s="34"/>
    </row>
    <row r="7" spans="1:10">
      <c r="A7" s="256" t="s">
        <v>72</v>
      </c>
      <c r="D7" s="1" t="s">
        <v>4631</v>
      </c>
    </row>
    <row r="8" spans="1:10">
      <c r="A8" s="256" t="s">
        <v>73</v>
      </c>
      <c r="D8" s="1" t="s">
        <v>4632</v>
      </c>
      <c r="F8" s="255"/>
    </row>
    <row r="9" spans="1:10">
      <c r="A9" s="256" t="s">
        <v>74</v>
      </c>
      <c r="D9" s="1" t="s">
        <v>4633</v>
      </c>
    </row>
    <row r="10" spans="1:10">
      <c r="A10" s="256" t="s">
        <v>75</v>
      </c>
    </row>
    <row r="11" spans="1:10">
      <c r="A11" s="256" t="s">
        <v>76</v>
      </c>
      <c r="D11" s="339" t="s">
        <v>4649</v>
      </c>
      <c r="H11" s="339" t="s">
        <v>4650</v>
      </c>
    </row>
    <row r="12" spans="1:10">
      <c r="A12" s="256" t="s">
        <v>77</v>
      </c>
      <c r="D12" s="1" t="s">
        <v>2289</v>
      </c>
      <c r="H12" s="34" t="s">
        <v>2289</v>
      </c>
    </row>
    <row r="13" spans="1:10">
      <c r="A13" s="256" t="s">
        <v>78</v>
      </c>
      <c r="D13" s="1" t="s">
        <v>4634</v>
      </c>
      <c r="H13" s="1" t="s">
        <v>4644</v>
      </c>
    </row>
    <row r="14" spans="1:10">
      <c r="A14" s="256" t="s">
        <v>79</v>
      </c>
      <c r="D14" s="1" t="s">
        <v>4635</v>
      </c>
      <c r="H14" s="1" t="s">
        <v>4645</v>
      </c>
    </row>
    <row r="15" spans="1:10">
      <c r="A15" s="256" t="s">
        <v>80</v>
      </c>
      <c r="D15" s="1" t="s">
        <v>4636</v>
      </c>
      <c r="H15" s="1" t="s">
        <v>4646</v>
      </c>
    </row>
    <row r="16" spans="1:10">
      <c r="A16" s="256" t="s">
        <v>81</v>
      </c>
      <c r="D16" s="1" t="s">
        <v>4637</v>
      </c>
    </row>
    <row r="17" spans="1:4">
      <c r="A17" s="256" t="s">
        <v>82</v>
      </c>
      <c r="D17" s="1" t="s">
        <v>4638</v>
      </c>
    </row>
    <row r="18" spans="1:4">
      <c r="A18" s="256" t="s">
        <v>83</v>
      </c>
      <c r="D18" s="1" t="s">
        <v>4639</v>
      </c>
    </row>
    <row r="19" spans="1:4">
      <c r="A19" s="256" t="s">
        <v>84</v>
      </c>
      <c r="D19" s="1" t="s">
        <v>4640</v>
      </c>
    </row>
    <row r="20" spans="1:4">
      <c r="A20" s="256" t="s">
        <v>85</v>
      </c>
      <c r="D20" s="1" t="s">
        <v>4641</v>
      </c>
    </row>
    <row r="21" spans="1:4">
      <c r="A21" s="256" t="s">
        <v>86</v>
      </c>
      <c r="D21" s="1" t="s">
        <v>4642</v>
      </c>
    </row>
    <row r="22" spans="1:4">
      <c r="A22" s="256" t="s">
        <v>87</v>
      </c>
      <c r="D22" s="1" t="s">
        <v>4643</v>
      </c>
    </row>
    <row r="23" spans="1:4">
      <c r="A23" s="256" t="s">
        <v>88</v>
      </c>
      <c r="D23" s="1" t="s">
        <v>4633</v>
      </c>
    </row>
    <row r="24" spans="1:4">
      <c r="A24" s="256" t="s">
        <v>89</v>
      </c>
    </row>
    <row r="25" spans="1:4">
      <c r="A25" s="256" t="s">
        <v>90</v>
      </c>
    </row>
    <row r="26" spans="1:4">
      <c r="A26" s="256" t="s">
        <v>91</v>
      </c>
    </row>
    <row r="27" spans="1:4">
      <c r="A27" s="256" t="s">
        <v>92</v>
      </c>
    </row>
    <row r="28" spans="1:4">
      <c r="A28" s="257" t="s">
        <v>93</v>
      </c>
    </row>
    <row r="29" spans="1:4">
      <c r="A29" s="256" t="s">
        <v>94</v>
      </c>
    </row>
    <row r="30" spans="1:4">
      <c r="A30" s="256" t="s">
        <v>95</v>
      </c>
    </row>
    <row r="31" spans="1:4">
      <c r="A31" s="256" t="s">
        <v>96</v>
      </c>
    </row>
    <row r="32" spans="1:4">
      <c r="A32" s="256" t="s">
        <v>97</v>
      </c>
    </row>
    <row r="33" spans="1:1">
      <c r="A33" s="256" t="s">
        <v>98</v>
      </c>
    </row>
    <row r="34" spans="1:1">
      <c r="A34" s="256" t="s">
        <v>99</v>
      </c>
    </row>
    <row r="35" spans="1:1">
      <c r="A35" s="256" t="s">
        <v>100</v>
      </c>
    </row>
    <row r="36" spans="1:1">
      <c r="A36" s="256" t="s">
        <v>101</v>
      </c>
    </row>
    <row r="37" spans="1:1">
      <c r="A37" s="256" t="s">
        <v>104</v>
      </c>
    </row>
    <row r="38" spans="1:1">
      <c r="A38" s="256" t="s">
        <v>102</v>
      </c>
    </row>
    <row r="39" spans="1:1">
      <c r="A39" s="256" t="s">
        <v>103</v>
      </c>
    </row>
    <row r="40" spans="1:1">
      <c r="A40" s="256" t="s">
        <v>105</v>
      </c>
    </row>
    <row r="41" spans="1:1">
      <c r="A41" s="256" t="s">
        <v>106</v>
      </c>
    </row>
    <row r="42" spans="1:1">
      <c r="A42" s="256" t="s">
        <v>107</v>
      </c>
    </row>
    <row r="43" spans="1:1">
      <c r="A43" s="256" t="s">
        <v>108</v>
      </c>
    </row>
    <row r="44" spans="1:1">
      <c r="A44" s="256" t="s">
        <v>109</v>
      </c>
    </row>
    <row r="45" spans="1:1">
      <c r="A45" s="256" t="s">
        <v>110</v>
      </c>
    </row>
    <row r="46" spans="1:1">
      <c r="A46" s="256" t="s">
        <v>111</v>
      </c>
    </row>
    <row r="47" spans="1:1">
      <c r="A47" s="256" t="s">
        <v>112</v>
      </c>
    </row>
    <row r="48" spans="1:1">
      <c r="A48" s="256" t="s">
        <v>113</v>
      </c>
    </row>
    <row r="49" spans="1:1">
      <c r="A49" s="256" t="s">
        <v>114</v>
      </c>
    </row>
    <row r="50" spans="1:1">
      <c r="A50" s="256" t="s">
        <v>115</v>
      </c>
    </row>
    <row r="51" spans="1:1">
      <c r="A51" s="256" t="s">
        <v>116</v>
      </c>
    </row>
    <row r="52" spans="1:1">
      <c r="A52" s="256" t="s">
        <v>117</v>
      </c>
    </row>
    <row r="53" spans="1:1">
      <c r="A53" s="256" t="s">
        <v>118</v>
      </c>
    </row>
    <row r="54" spans="1:1">
      <c r="A54" s="256" t="s">
        <v>119</v>
      </c>
    </row>
    <row r="55" spans="1:1">
      <c r="A55" s="256" t="s">
        <v>120</v>
      </c>
    </row>
    <row r="56" spans="1:1">
      <c r="A56" s="256" t="s">
        <v>121</v>
      </c>
    </row>
    <row r="57" spans="1:1">
      <c r="A57" s="256" t="s">
        <v>122</v>
      </c>
    </row>
    <row r="58" spans="1:1">
      <c r="A58" s="256" t="s">
        <v>123</v>
      </c>
    </row>
    <row r="59" spans="1:1">
      <c r="A59" s="257" t="s">
        <v>124</v>
      </c>
    </row>
    <row r="60" spans="1:1">
      <c r="A60" s="256" t="s">
        <v>125</v>
      </c>
    </row>
    <row r="61" spans="1:1">
      <c r="A61" s="256" t="s">
        <v>126</v>
      </c>
    </row>
    <row r="62" spans="1:1">
      <c r="A62" s="256" t="s">
        <v>127</v>
      </c>
    </row>
    <row r="63" spans="1:1">
      <c r="A63" s="256" t="s">
        <v>128</v>
      </c>
    </row>
    <row r="64" spans="1:1">
      <c r="A64" s="256" t="s">
        <v>129</v>
      </c>
    </row>
    <row r="65" spans="1:1">
      <c r="A65" s="256" t="s">
        <v>130</v>
      </c>
    </row>
    <row r="66" spans="1:1">
      <c r="A66" s="256" t="s">
        <v>131</v>
      </c>
    </row>
    <row r="67" spans="1:1">
      <c r="A67" s="256" t="s">
        <v>132</v>
      </c>
    </row>
    <row r="68" spans="1:1">
      <c r="A68" s="256" t="s">
        <v>133</v>
      </c>
    </row>
    <row r="69" spans="1:1">
      <c r="A69" s="256" t="s">
        <v>134</v>
      </c>
    </row>
    <row r="70" spans="1:1">
      <c r="A70" s="256" t="s">
        <v>135</v>
      </c>
    </row>
    <row r="71" spans="1:1">
      <c r="A71" s="256" t="s">
        <v>136</v>
      </c>
    </row>
    <row r="72" spans="1:1">
      <c r="A72" s="256" t="s">
        <v>137</v>
      </c>
    </row>
    <row r="73" spans="1:1">
      <c r="A73" s="256" t="s">
        <v>138</v>
      </c>
    </row>
    <row r="74" spans="1:1">
      <c r="A74" s="256" t="s">
        <v>139</v>
      </c>
    </row>
    <row r="75" spans="1:1">
      <c r="A75" s="256" t="s">
        <v>140</v>
      </c>
    </row>
    <row r="76" spans="1:1">
      <c r="A76" s="256" t="s">
        <v>141</v>
      </c>
    </row>
    <row r="77" spans="1:1">
      <c r="A77" s="256" t="s">
        <v>142</v>
      </c>
    </row>
    <row r="78" spans="1:1">
      <c r="A78" s="256" t="s">
        <v>143</v>
      </c>
    </row>
    <row r="79" spans="1:1">
      <c r="A79" s="256" t="s">
        <v>144</v>
      </c>
    </row>
    <row r="80" spans="1:1">
      <c r="A80" s="256" t="s">
        <v>145</v>
      </c>
    </row>
    <row r="81" spans="1:1">
      <c r="A81" s="256" t="s">
        <v>146</v>
      </c>
    </row>
    <row r="82" spans="1:1">
      <c r="A82" s="256" t="s">
        <v>147</v>
      </c>
    </row>
    <row r="83" spans="1:1">
      <c r="A83" s="256" t="s">
        <v>148</v>
      </c>
    </row>
    <row r="84" spans="1:1">
      <c r="A84" s="256" t="s">
        <v>149</v>
      </c>
    </row>
    <row r="85" spans="1:1">
      <c r="A85" s="256" t="s">
        <v>150</v>
      </c>
    </row>
    <row r="86" spans="1:1">
      <c r="A86" s="256" t="s">
        <v>151</v>
      </c>
    </row>
    <row r="87" spans="1:1">
      <c r="A87" s="256" t="s">
        <v>152</v>
      </c>
    </row>
    <row r="88" spans="1:1">
      <c r="A88" s="256" t="s">
        <v>153</v>
      </c>
    </row>
    <row r="89" spans="1:1">
      <c r="A89" s="256" t="s">
        <v>154</v>
      </c>
    </row>
    <row r="90" spans="1:1">
      <c r="A90" s="256" t="s">
        <v>155</v>
      </c>
    </row>
    <row r="91" spans="1:1">
      <c r="A91" s="256" t="s">
        <v>156</v>
      </c>
    </row>
    <row r="92" spans="1:1">
      <c r="A92" s="256" t="s">
        <v>157</v>
      </c>
    </row>
    <row r="93" spans="1:1">
      <c r="A93" s="256" t="s">
        <v>158</v>
      </c>
    </row>
    <row r="94" spans="1:1">
      <c r="A94" s="256" t="s">
        <v>159</v>
      </c>
    </row>
    <row r="95" spans="1:1">
      <c r="A95" s="256" t="s">
        <v>160</v>
      </c>
    </row>
    <row r="96" spans="1:1">
      <c r="A96" s="256" t="s">
        <v>161</v>
      </c>
    </row>
    <row r="97" spans="1:1">
      <c r="A97" s="256" t="s">
        <v>162</v>
      </c>
    </row>
    <row r="98" spans="1:1">
      <c r="A98" s="256" t="s">
        <v>163</v>
      </c>
    </row>
    <row r="99" spans="1:1">
      <c r="A99" s="256" t="s">
        <v>164</v>
      </c>
    </row>
    <row r="100" spans="1:1">
      <c r="A100" s="256" t="s">
        <v>165</v>
      </c>
    </row>
    <row r="101" spans="1:1">
      <c r="A101" s="256" t="s">
        <v>166</v>
      </c>
    </row>
    <row r="102" spans="1:1">
      <c r="A102" s="256" t="s">
        <v>167</v>
      </c>
    </row>
    <row r="103" spans="1:1">
      <c r="A103" s="256" t="s">
        <v>310</v>
      </c>
    </row>
    <row r="104" spans="1:1">
      <c r="A104" s="256" t="s">
        <v>168</v>
      </c>
    </row>
    <row r="105" spans="1:1">
      <c r="A105" s="256" t="s">
        <v>169</v>
      </c>
    </row>
    <row r="106" spans="1:1">
      <c r="A106" s="256" t="s">
        <v>170</v>
      </c>
    </row>
    <row r="107" spans="1:1">
      <c r="A107" s="256" t="s">
        <v>171</v>
      </c>
    </row>
    <row r="108" spans="1:1">
      <c r="A108" s="256" t="s">
        <v>172</v>
      </c>
    </row>
    <row r="109" spans="1:1">
      <c r="A109" s="256" t="s">
        <v>173</v>
      </c>
    </row>
    <row r="110" spans="1:1">
      <c r="A110" s="256" t="s">
        <v>174</v>
      </c>
    </row>
    <row r="111" spans="1:1">
      <c r="A111" s="256" t="s">
        <v>175</v>
      </c>
    </row>
    <row r="112" spans="1:1">
      <c r="A112" s="256" t="s">
        <v>176</v>
      </c>
    </row>
    <row r="113" spans="1:1">
      <c r="A113" s="256" t="s">
        <v>177</v>
      </c>
    </row>
    <row r="114" spans="1:1">
      <c r="A114" s="256" t="s">
        <v>178</v>
      </c>
    </row>
    <row r="115" spans="1:1">
      <c r="A115" s="256" t="s">
        <v>179</v>
      </c>
    </row>
    <row r="116" spans="1:1">
      <c r="A116" s="256" t="s">
        <v>180</v>
      </c>
    </row>
    <row r="117" spans="1:1">
      <c r="A117" s="256" t="s">
        <v>181</v>
      </c>
    </row>
    <row r="118" spans="1:1">
      <c r="A118" s="256" t="s">
        <v>182</v>
      </c>
    </row>
    <row r="119" spans="1:1">
      <c r="A119" s="256" t="s">
        <v>183</v>
      </c>
    </row>
    <row r="120" spans="1:1">
      <c r="A120" s="256" t="s">
        <v>184</v>
      </c>
    </row>
    <row r="121" spans="1:1">
      <c r="A121" s="256" t="s">
        <v>185</v>
      </c>
    </row>
    <row r="122" spans="1:1">
      <c r="A122" s="256" t="s">
        <v>186</v>
      </c>
    </row>
    <row r="123" spans="1:1">
      <c r="A123" s="256" t="s">
        <v>187</v>
      </c>
    </row>
    <row r="124" spans="1:1">
      <c r="A124" s="256" t="s">
        <v>188</v>
      </c>
    </row>
    <row r="125" spans="1:1">
      <c r="A125" s="256" t="s">
        <v>189</v>
      </c>
    </row>
    <row r="126" spans="1:1">
      <c r="A126" s="256" t="s">
        <v>190</v>
      </c>
    </row>
    <row r="127" spans="1:1">
      <c r="A127" s="256" t="s">
        <v>191</v>
      </c>
    </row>
    <row r="128" spans="1:1">
      <c r="A128" s="256" t="s">
        <v>192</v>
      </c>
    </row>
    <row r="129" spans="1:1">
      <c r="A129" s="256" t="s">
        <v>193</v>
      </c>
    </row>
    <row r="130" spans="1:1">
      <c r="A130" s="256" t="s">
        <v>194</v>
      </c>
    </row>
    <row r="131" spans="1:1">
      <c r="A131" s="256" t="s">
        <v>195</v>
      </c>
    </row>
    <row r="132" spans="1:1">
      <c r="A132" s="256" t="s">
        <v>196</v>
      </c>
    </row>
    <row r="133" spans="1:1">
      <c r="A133" s="256" t="s">
        <v>197</v>
      </c>
    </row>
    <row r="134" spans="1:1">
      <c r="A134" s="256" t="s">
        <v>198</v>
      </c>
    </row>
    <row r="135" spans="1:1">
      <c r="A135" s="256" t="s">
        <v>199</v>
      </c>
    </row>
    <row r="136" spans="1:1">
      <c r="A136" s="256" t="s">
        <v>200</v>
      </c>
    </row>
    <row r="137" spans="1:1">
      <c r="A137" s="256" t="s">
        <v>201</v>
      </c>
    </row>
    <row r="138" spans="1:1">
      <c r="A138" s="256" t="s">
        <v>202</v>
      </c>
    </row>
    <row r="139" spans="1:1">
      <c r="A139" s="256" t="s">
        <v>203</v>
      </c>
    </row>
    <row r="140" spans="1:1">
      <c r="A140" s="256" t="s">
        <v>204</v>
      </c>
    </row>
    <row r="141" spans="1:1">
      <c r="A141" s="256" t="s">
        <v>205</v>
      </c>
    </row>
    <row r="142" spans="1:1">
      <c r="A142" s="256" t="s">
        <v>206</v>
      </c>
    </row>
    <row r="143" spans="1:1">
      <c r="A143" s="256" t="s">
        <v>207</v>
      </c>
    </row>
    <row r="144" spans="1:1">
      <c r="A144" s="256" t="s">
        <v>208</v>
      </c>
    </row>
    <row r="145" spans="1:1">
      <c r="A145" s="256" t="s">
        <v>209</v>
      </c>
    </row>
    <row r="146" spans="1:1">
      <c r="A146" s="256" t="s">
        <v>210</v>
      </c>
    </row>
    <row r="147" spans="1:1">
      <c r="A147" s="256" t="s">
        <v>211</v>
      </c>
    </row>
    <row r="148" spans="1:1">
      <c r="A148" s="256" t="s">
        <v>212</v>
      </c>
    </row>
    <row r="149" spans="1:1">
      <c r="A149" s="256" t="s">
        <v>213</v>
      </c>
    </row>
    <row r="150" spans="1:1">
      <c r="A150" s="256" t="s">
        <v>214</v>
      </c>
    </row>
    <row r="151" spans="1:1">
      <c r="A151" s="256" t="s">
        <v>215</v>
      </c>
    </row>
    <row r="152" spans="1:1">
      <c r="A152" s="256" t="s">
        <v>216</v>
      </c>
    </row>
    <row r="153" spans="1:1">
      <c r="A153" s="256" t="s">
        <v>217</v>
      </c>
    </row>
    <row r="154" spans="1:1">
      <c r="A154" s="256" t="s">
        <v>218</v>
      </c>
    </row>
    <row r="155" spans="1:1">
      <c r="A155" s="256" t="s">
        <v>219</v>
      </c>
    </row>
    <row r="156" spans="1:1">
      <c r="A156" s="256" t="s">
        <v>220</v>
      </c>
    </row>
    <row r="157" spans="1:1">
      <c r="A157" s="256" t="s">
        <v>221</v>
      </c>
    </row>
    <row r="158" spans="1:1">
      <c r="A158" s="256" t="s">
        <v>222</v>
      </c>
    </row>
    <row r="159" spans="1:1">
      <c r="A159" s="256" t="s">
        <v>223</v>
      </c>
    </row>
    <row r="160" spans="1:1">
      <c r="A160" s="256" t="s">
        <v>224</v>
      </c>
    </row>
    <row r="161" spans="1:1">
      <c r="A161" s="256" t="s">
        <v>225</v>
      </c>
    </row>
    <row r="162" spans="1:1">
      <c r="A162" s="256" t="s">
        <v>226</v>
      </c>
    </row>
    <row r="163" spans="1:1">
      <c r="A163" s="256" t="s">
        <v>227</v>
      </c>
    </row>
    <row r="164" spans="1:1">
      <c r="A164" s="256" t="s">
        <v>228</v>
      </c>
    </row>
    <row r="165" spans="1:1">
      <c r="A165" s="257" t="s">
        <v>309</v>
      </c>
    </row>
    <row r="166" spans="1:1">
      <c r="A166" s="256" t="s">
        <v>229</v>
      </c>
    </row>
    <row r="167" spans="1:1">
      <c r="A167" s="256" t="s">
        <v>230</v>
      </c>
    </row>
    <row r="168" spans="1:1">
      <c r="A168" s="256" t="s">
        <v>231</v>
      </c>
    </row>
    <row r="169" spans="1:1">
      <c r="A169" s="256" t="s">
        <v>232</v>
      </c>
    </row>
    <row r="170" spans="1:1">
      <c r="A170" s="256" t="s">
        <v>233</v>
      </c>
    </row>
    <row r="171" spans="1:1">
      <c r="A171" s="256" t="s">
        <v>234</v>
      </c>
    </row>
    <row r="172" spans="1:1">
      <c r="A172" s="256" t="s">
        <v>235</v>
      </c>
    </row>
    <row r="173" spans="1:1">
      <c r="A173" s="256" t="s">
        <v>236</v>
      </c>
    </row>
    <row r="174" spans="1:1">
      <c r="A174" s="256" t="s">
        <v>237</v>
      </c>
    </row>
    <row r="175" spans="1:1">
      <c r="A175" s="256" t="s">
        <v>238</v>
      </c>
    </row>
    <row r="176" spans="1:1">
      <c r="A176" s="256" t="s">
        <v>239</v>
      </c>
    </row>
    <row r="177" spans="1:1">
      <c r="A177" s="256" t="s">
        <v>240</v>
      </c>
    </row>
    <row r="178" spans="1:1">
      <c r="A178" s="256" t="s">
        <v>241</v>
      </c>
    </row>
    <row r="179" spans="1:1">
      <c r="A179" s="256" t="s">
        <v>242</v>
      </c>
    </row>
    <row r="180" spans="1:1">
      <c r="A180" s="256" t="s">
        <v>243</v>
      </c>
    </row>
    <row r="181" spans="1:1">
      <c r="A181" s="256" t="s">
        <v>244</v>
      </c>
    </row>
    <row r="182" spans="1:1">
      <c r="A182" s="256" t="s">
        <v>245</v>
      </c>
    </row>
    <row r="183" spans="1:1">
      <c r="A183" s="256" t="s">
        <v>246</v>
      </c>
    </row>
    <row r="184" spans="1:1">
      <c r="A184" s="256" t="s">
        <v>247</v>
      </c>
    </row>
    <row r="185" spans="1:1">
      <c r="A185" s="256" t="s">
        <v>248</v>
      </c>
    </row>
    <row r="186" spans="1:1">
      <c r="A186" s="256" t="s">
        <v>249</v>
      </c>
    </row>
    <row r="187" spans="1:1">
      <c r="A187" s="256" t="s">
        <v>250</v>
      </c>
    </row>
    <row r="188" spans="1:1">
      <c r="A188" s="256" t="s">
        <v>251</v>
      </c>
    </row>
    <row r="189" spans="1:1">
      <c r="A189" s="256" t="s">
        <v>252</v>
      </c>
    </row>
    <row r="190" spans="1:1">
      <c r="A190" s="256" t="s">
        <v>253</v>
      </c>
    </row>
    <row r="191" spans="1:1">
      <c r="A191" s="256" t="s">
        <v>254</v>
      </c>
    </row>
    <row r="192" spans="1:1">
      <c r="A192" s="257" t="s">
        <v>255</v>
      </c>
    </row>
    <row r="193" spans="1:1">
      <c r="A193" s="256" t="s">
        <v>256</v>
      </c>
    </row>
    <row r="194" spans="1:1">
      <c r="A194" s="256" t="s">
        <v>257</v>
      </c>
    </row>
    <row r="195" spans="1:1">
      <c r="A195" s="256" t="s">
        <v>258</v>
      </c>
    </row>
    <row r="196" spans="1:1">
      <c r="A196" s="256" t="s">
        <v>259</v>
      </c>
    </row>
    <row r="197" spans="1:1">
      <c r="A197" s="256" t="s">
        <v>260</v>
      </c>
    </row>
    <row r="198" spans="1:1">
      <c r="A198" s="256" t="s">
        <v>261</v>
      </c>
    </row>
    <row r="199" spans="1:1">
      <c r="A199" s="256" t="s">
        <v>262</v>
      </c>
    </row>
    <row r="200" spans="1:1">
      <c r="A200" s="256" t="s">
        <v>263</v>
      </c>
    </row>
    <row r="201" spans="1:1">
      <c r="A201" s="256" t="s">
        <v>264</v>
      </c>
    </row>
    <row r="202" spans="1:1">
      <c r="A202" s="256" t="s">
        <v>265</v>
      </c>
    </row>
    <row r="203" spans="1:1">
      <c r="A203" s="256" t="s">
        <v>266</v>
      </c>
    </row>
    <row r="204" spans="1:1">
      <c r="A204" s="256" t="s">
        <v>267</v>
      </c>
    </row>
    <row r="205" spans="1:1">
      <c r="A205" s="256" t="s">
        <v>268</v>
      </c>
    </row>
    <row r="206" spans="1:1">
      <c r="A206" s="256" t="s">
        <v>269</v>
      </c>
    </row>
    <row r="207" spans="1:1">
      <c r="A207" s="256" t="s">
        <v>270</v>
      </c>
    </row>
    <row r="208" spans="1:1">
      <c r="A208" s="256" t="s">
        <v>271</v>
      </c>
    </row>
    <row r="209" spans="1:1">
      <c r="A209" s="256" t="s">
        <v>272</v>
      </c>
    </row>
    <row r="210" spans="1:1">
      <c r="A210" s="256" t="s">
        <v>273</v>
      </c>
    </row>
    <row r="211" spans="1:1">
      <c r="A211" s="256" t="s">
        <v>274</v>
      </c>
    </row>
    <row r="212" spans="1:1">
      <c r="A212" s="256" t="s">
        <v>275</v>
      </c>
    </row>
    <row r="213" spans="1:1">
      <c r="A213" s="256" t="s">
        <v>276</v>
      </c>
    </row>
    <row r="214" spans="1:1">
      <c r="A214" s="256" t="s">
        <v>277</v>
      </c>
    </row>
    <row r="215" spans="1:1">
      <c r="A215" s="256" t="s">
        <v>278</v>
      </c>
    </row>
    <row r="216" spans="1:1">
      <c r="A216" s="256" t="s">
        <v>279</v>
      </c>
    </row>
    <row r="217" spans="1:1">
      <c r="A217" s="256" t="s">
        <v>280</v>
      </c>
    </row>
    <row r="218" spans="1:1">
      <c r="A218" s="256" t="s">
        <v>281</v>
      </c>
    </row>
    <row r="219" spans="1:1">
      <c r="A219" s="256" t="s">
        <v>282</v>
      </c>
    </row>
    <row r="220" spans="1:1">
      <c r="A220" s="256" t="s">
        <v>283</v>
      </c>
    </row>
    <row r="221" spans="1:1">
      <c r="A221" s="256" t="s">
        <v>284</v>
      </c>
    </row>
    <row r="222" spans="1:1">
      <c r="A222" s="256" t="s">
        <v>285</v>
      </c>
    </row>
    <row r="223" spans="1:1">
      <c r="A223" s="256" t="s">
        <v>286</v>
      </c>
    </row>
    <row r="224" spans="1:1">
      <c r="A224" s="256" t="s">
        <v>287</v>
      </c>
    </row>
    <row r="225" spans="1:1">
      <c r="A225" s="256" t="s">
        <v>288</v>
      </c>
    </row>
    <row r="226" spans="1:1">
      <c r="A226" s="256" t="s">
        <v>289</v>
      </c>
    </row>
    <row r="227" spans="1:1">
      <c r="A227" s="256" t="s">
        <v>290</v>
      </c>
    </row>
    <row r="228" spans="1:1">
      <c r="A228" s="256" t="s">
        <v>291</v>
      </c>
    </row>
    <row r="229" spans="1:1">
      <c r="A229" s="256" t="s">
        <v>292</v>
      </c>
    </row>
    <row r="230" spans="1:1">
      <c r="A230" s="256" t="s">
        <v>293</v>
      </c>
    </row>
    <row r="231" spans="1:1">
      <c r="A231" s="256" t="s">
        <v>294</v>
      </c>
    </row>
    <row r="232" spans="1:1">
      <c r="A232" s="256" t="s">
        <v>295</v>
      </c>
    </row>
    <row r="233" spans="1:1">
      <c r="A233" s="256" t="s">
        <v>296</v>
      </c>
    </row>
    <row r="234" spans="1:1">
      <c r="A234" s="256" t="s">
        <v>297</v>
      </c>
    </row>
    <row r="235" spans="1:1">
      <c r="A235" s="256" t="s">
        <v>298</v>
      </c>
    </row>
    <row r="236" spans="1:1">
      <c r="A236" s="256" t="s">
        <v>299</v>
      </c>
    </row>
    <row r="237" spans="1:1">
      <c r="A237" s="256" t="s">
        <v>300</v>
      </c>
    </row>
    <row r="238" spans="1:1">
      <c r="A238" s="256" t="s">
        <v>301</v>
      </c>
    </row>
    <row r="239" spans="1:1">
      <c r="A239" s="256" t="s">
        <v>302</v>
      </c>
    </row>
    <row r="240" spans="1:1">
      <c r="A240" s="256" t="s">
        <v>303</v>
      </c>
    </row>
    <row r="241" spans="1:1">
      <c r="A241" s="256" t="s">
        <v>304</v>
      </c>
    </row>
    <row r="242" spans="1:1">
      <c r="A242" s="256" t="s">
        <v>305</v>
      </c>
    </row>
    <row r="243" spans="1:1">
      <c r="A243" s="256" t="s">
        <v>306</v>
      </c>
    </row>
    <row r="244" spans="1:1">
      <c r="A244" s="256" t="s">
        <v>307</v>
      </c>
    </row>
    <row r="245" spans="1:1">
      <c r="A245" s="256" t="s">
        <v>308</v>
      </c>
    </row>
    <row r="246" spans="1:1">
      <c r="A246" s="338"/>
    </row>
    <row r="247" spans="1:1">
      <c r="A247" s="338"/>
    </row>
  </sheetData>
  <sheetProtection algorithmName="SHA-512" hashValue="qQFf3M+yMjD+1nvxo1EAND2DHmMZutel3v4VVjuXie/hzpvJz2ulE+xYgvSMOfU/ZMbFcdWJc/05ZrBoFvVxxg==" saltValue="vcz76l10uzXv3joeoRjBlg==" spinCount="100000" sheet="1" formatColumns="0" formatRows="0"/>
  <sortState xmlns:xlrd2="http://schemas.microsoft.com/office/spreadsheetml/2017/richdata2" ref="A3:A245">
    <sortCondition ref="A3:A245"/>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7C80"/>
  </sheetPr>
  <dimension ref="A1:G71"/>
  <sheetViews>
    <sheetView showGridLines="0" zoomScaleNormal="100" workbookViewId="0">
      <selection sqref="A1:B1"/>
    </sheetView>
  </sheetViews>
  <sheetFormatPr defaultColWidth="8.81640625" defaultRowHeight="18.5"/>
  <cols>
    <col min="1" max="1" width="2.1796875" style="34" customWidth="1"/>
    <col min="2" max="2" width="144.54296875" style="34" customWidth="1"/>
    <col min="3" max="3" width="82.54296875" style="13" bestFit="1" customWidth="1"/>
    <col min="4" max="4" width="26.54296875" style="13" bestFit="1" customWidth="1"/>
    <col min="5" max="16384" width="8.81640625" style="34"/>
  </cols>
  <sheetData>
    <row r="1" spans="1:4" ht="26">
      <c r="A1" s="384" t="s">
        <v>4512</v>
      </c>
      <c r="B1" s="384"/>
    </row>
    <row r="2" spans="1:4" ht="23.5">
      <c r="B2" s="24" t="s">
        <v>5541</v>
      </c>
      <c r="C2" s="234"/>
      <c r="D2" s="236"/>
    </row>
    <row r="3" spans="1:4" ht="23.5">
      <c r="B3" s="230" t="s">
        <v>2327</v>
      </c>
      <c r="C3" s="234"/>
      <c r="D3" s="236"/>
    </row>
    <row r="4" spans="1:4" ht="23.5">
      <c r="B4" s="230" t="s">
        <v>2331</v>
      </c>
      <c r="C4" s="234"/>
      <c r="D4" s="236"/>
    </row>
    <row r="5" spans="1:4" ht="23.5">
      <c r="B5" s="230" t="s">
        <v>2332</v>
      </c>
      <c r="C5" s="234"/>
      <c r="D5" s="236"/>
    </row>
    <row r="6" spans="1:4" ht="24" thickBot="1">
      <c r="B6" s="230"/>
      <c r="C6" s="234"/>
      <c r="D6" s="236"/>
    </row>
    <row r="7" spans="1:4" ht="37.5" thickBot="1">
      <c r="B7" s="300" t="s">
        <v>5542</v>
      </c>
      <c r="C7" s="234"/>
      <c r="D7" s="236"/>
    </row>
    <row r="8" spans="1:4" ht="23.5">
      <c r="B8" s="211"/>
      <c r="C8" s="234"/>
      <c r="D8" s="236"/>
    </row>
    <row r="9" spans="1:4" ht="23.5">
      <c r="B9" s="226" t="s">
        <v>2327</v>
      </c>
      <c r="C9" s="234"/>
      <c r="D9" s="236"/>
    </row>
    <row r="10" spans="1:4" s="26" customFormat="1" ht="74">
      <c r="B10" s="299" t="s">
        <v>5544</v>
      </c>
      <c r="C10" s="209"/>
      <c r="D10" s="209"/>
    </row>
    <row r="11" spans="1:4" s="26" customFormat="1">
      <c r="B11" s="299"/>
      <c r="C11" s="209"/>
      <c r="D11" s="209"/>
    </row>
    <row r="12" spans="1:4" s="26" customFormat="1" ht="23.5">
      <c r="B12" s="226" t="s">
        <v>2331</v>
      </c>
      <c r="C12" s="175"/>
      <c r="D12" s="175"/>
    </row>
    <row r="13" spans="1:4" s="26" customFormat="1" ht="40" customHeight="1">
      <c r="B13" s="231" t="s">
        <v>4660</v>
      </c>
      <c r="C13" s="235"/>
      <c r="D13" s="209"/>
    </row>
    <row r="14" spans="1:4" s="26" customFormat="1" ht="60" customHeight="1">
      <c r="B14" s="231" t="s">
        <v>4661</v>
      </c>
      <c r="C14" s="235"/>
      <c r="D14" s="209"/>
    </row>
    <row r="15" spans="1:4" s="26" customFormat="1" ht="60" customHeight="1">
      <c r="B15" s="231" t="s">
        <v>5545</v>
      </c>
      <c r="C15" s="209"/>
      <c r="D15" s="209"/>
    </row>
    <row r="16" spans="1:4" s="26" customFormat="1" ht="74">
      <c r="B16" s="239" t="s">
        <v>4573</v>
      </c>
      <c r="C16" s="209"/>
      <c r="D16" s="209"/>
    </row>
    <row r="17" spans="2:4" s="26" customFormat="1" ht="60" customHeight="1">
      <c r="B17" s="231" t="s">
        <v>5546</v>
      </c>
      <c r="C17" s="209"/>
      <c r="D17" s="209"/>
    </row>
    <row r="18" spans="2:4" s="26" customFormat="1" ht="40" customHeight="1">
      <c r="B18" s="215" t="s">
        <v>4663</v>
      </c>
      <c r="C18" s="209"/>
      <c r="D18" s="209"/>
    </row>
    <row r="19" spans="2:4" s="26" customFormat="1" ht="40" customHeight="1">
      <c r="B19" s="215" t="s">
        <v>4662</v>
      </c>
      <c r="C19" s="209"/>
      <c r="D19" s="209"/>
    </row>
    <row r="20" spans="2:4" s="26" customFormat="1" ht="20.149999999999999" customHeight="1">
      <c r="B20" s="231" t="s">
        <v>4578</v>
      </c>
      <c r="C20" s="209"/>
      <c r="D20" s="209"/>
    </row>
    <row r="21" spans="2:4" s="26" customFormat="1" ht="40" customHeight="1">
      <c r="B21" s="215" t="s">
        <v>4659</v>
      </c>
      <c r="C21" s="209"/>
      <c r="D21" s="209"/>
    </row>
    <row r="22" spans="2:4" s="26" customFormat="1" ht="20.149999999999999" customHeight="1">
      <c r="B22" s="231" t="s">
        <v>4664</v>
      </c>
      <c r="C22" s="209"/>
      <c r="D22" s="209"/>
    </row>
    <row r="23" spans="2:4" s="26" customFormat="1" ht="40" customHeight="1">
      <c r="B23" s="231" t="s">
        <v>4665</v>
      </c>
      <c r="C23" s="209"/>
      <c r="D23" s="209"/>
    </row>
    <row r="24" spans="2:4" s="26" customFormat="1" ht="20.149999999999999" customHeight="1">
      <c r="B24" s="231" t="s">
        <v>4513</v>
      </c>
      <c r="C24" s="209"/>
      <c r="D24" s="209"/>
    </row>
    <row r="25" spans="2:4" s="26" customFormat="1" ht="60" customHeight="1">
      <c r="B25" s="231" t="s">
        <v>4666</v>
      </c>
      <c r="C25" s="209"/>
      <c r="D25" s="209"/>
    </row>
    <row r="26" spans="2:4" s="26" customFormat="1" ht="60" customHeight="1">
      <c r="B26" s="231" t="s">
        <v>4514</v>
      </c>
      <c r="C26" s="209"/>
      <c r="D26" s="209"/>
    </row>
    <row r="27" spans="2:4" s="26" customFormat="1" ht="20.149999999999999" customHeight="1">
      <c r="B27" s="231" t="s">
        <v>4515</v>
      </c>
      <c r="C27" s="209"/>
      <c r="D27" s="209"/>
    </row>
    <row r="28" spans="2:4" s="26" customFormat="1" ht="19" thickBot="1">
      <c r="C28" s="209"/>
      <c r="D28" s="209"/>
    </row>
    <row r="29" spans="2:4" s="26" customFormat="1" ht="37.5" thickBot="1">
      <c r="B29" s="238" t="s">
        <v>4581</v>
      </c>
      <c r="C29" s="209"/>
      <c r="D29" s="209"/>
    </row>
    <row r="30" spans="2:4" s="26" customFormat="1" ht="19" thickBot="1">
      <c r="B30" s="233"/>
      <c r="C30" s="209"/>
      <c r="D30" s="209"/>
    </row>
    <row r="31" spans="2:4" ht="37.5" thickBot="1">
      <c r="B31" s="237" t="s">
        <v>4667</v>
      </c>
      <c r="C31" s="210"/>
      <c r="D31" s="210"/>
    </row>
    <row r="32" spans="2:4">
      <c r="B32" s="35"/>
      <c r="C32" s="27"/>
      <c r="D32" s="27"/>
    </row>
    <row r="33" spans="2:2" ht="23.5">
      <c r="B33" s="226" t="s">
        <v>2332</v>
      </c>
    </row>
    <row r="34" spans="2:2">
      <c r="B34" s="240" t="s">
        <v>2344</v>
      </c>
    </row>
    <row r="35" spans="2:2" ht="92.5">
      <c r="B35" s="232" t="s">
        <v>5584</v>
      </c>
    </row>
    <row r="36" spans="2:2">
      <c r="B36" s="232" t="s">
        <v>5585</v>
      </c>
    </row>
    <row r="37" spans="2:2" ht="23.5">
      <c r="B37" s="358"/>
    </row>
    <row r="38" spans="2:2">
      <c r="B38" s="359" t="s">
        <v>2305</v>
      </c>
    </row>
    <row r="39" spans="2:2" ht="60" customHeight="1">
      <c r="B39" s="232" t="s">
        <v>5547</v>
      </c>
    </row>
    <row r="40" spans="2:2" ht="60" customHeight="1" thickBot="1">
      <c r="B40" s="232" t="s">
        <v>5586</v>
      </c>
    </row>
    <row r="41" spans="2:2" ht="60" customHeight="1" thickBot="1">
      <c r="B41" s="360" t="s">
        <v>5587</v>
      </c>
    </row>
    <row r="42" spans="2:2">
      <c r="B42" s="232"/>
    </row>
    <row r="43" spans="2:2">
      <c r="B43" s="240" t="s">
        <v>2337</v>
      </c>
    </row>
    <row r="44" spans="2:2" ht="60" customHeight="1">
      <c r="B44" s="245" t="s">
        <v>2338</v>
      </c>
    </row>
    <row r="45" spans="2:2" ht="60" customHeight="1">
      <c r="B45" s="241" t="s">
        <v>2339</v>
      </c>
    </row>
    <row r="47" spans="2:2">
      <c r="B47" s="240" t="s">
        <v>2334</v>
      </c>
    </row>
    <row r="48" spans="2:2" ht="60" customHeight="1">
      <c r="B48" s="212" t="s">
        <v>4669</v>
      </c>
    </row>
    <row r="49" spans="2:7" ht="20.149999999999999" customHeight="1">
      <c r="B49" s="212" t="s">
        <v>4670</v>
      </c>
    </row>
    <row r="50" spans="2:7" s="243" customFormat="1" ht="40" customHeight="1">
      <c r="B50" s="244" t="s">
        <v>4671</v>
      </c>
      <c r="C50" s="242"/>
      <c r="D50" s="242"/>
    </row>
    <row r="51" spans="2:7" s="243" customFormat="1" ht="40" customHeight="1">
      <c r="B51" s="244" t="s">
        <v>4672</v>
      </c>
      <c r="C51" s="242"/>
      <c r="D51" s="242"/>
    </row>
    <row r="52" spans="2:7" s="243" customFormat="1" ht="40" customHeight="1">
      <c r="B52" s="244" t="s">
        <v>4673</v>
      </c>
      <c r="C52" s="242"/>
      <c r="D52" s="242"/>
    </row>
    <row r="53" spans="2:7" s="243" customFormat="1" ht="40" customHeight="1">
      <c r="B53" s="244" t="s">
        <v>4674</v>
      </c>
      <c r="C53" s="242"/>
      <c r="D53" s="242"/>
    </row>
    <row r="55" spans="2:7">
      <c r="B55" s="240" t="s">
        <v>2349</v>
      </c>
    </row>
    <row r="56" spans="2:7" ht="80.150000000000006" customHeight="1">
      <c r="B56" s="232" t="s">
        <v>2350</v>
      </c>
      <c r="C56" s="212"/>
      <c r="D56" s="212"/>
      <c r="E56" s="212"/>
      <c r="F56" s="212"/>
      <c r="G56" s="212"/>
    </row>
    <row r="57" spans="2:7" ht="40" customHeight="1">
      <c r="B57" s="214" t="s">
        <v>2351</v>
      </c>
      <c r="C57" s="232"/>
      <c r="D57" s="232"/>
      <c r="E57" s="232"/>
      <c r="F57" s="232"/>
      <c r="G57" s="232"/>
    </row>
    <row r="58" spans="2:7">
      <c r="B58" s="214"/>
      <c r="C58" s="232"/>
      <c r="D58" s="232"/>
      <c r="E58" s="232"/>
      <c r="F58" s="232"/>
      <c r="G58" s="232"/>
    </row>
    <row r="59" spans="2:7">
      <c r="B59" s="240" t="s">
        <v>4492</v>
      </c>
      <c r="C59" s="232"/>
      <c r="D59" s="232"/>
      <c r="E59" s="232"/>
      <c r="F59" s="232"/>
      <c r="G59" s="232"/>
    </row>
    <row r="60" spans="2:7" ht="20.149999999999999" customHeight="1">
      <c r="B60" s="34" t="s">
        <v>2336</v>
      </c>
      <c r="C60" s="232"/>
      <c r="D60" s="232"/>
      <c r="E60" s="232"/>
      <c r="F60" s="232"/>
      <c r="G60" s="232"/>
    </row>
    <row r="61" spans="2:7">
      <c r="C61" s="232"/>
      <c r="D61" s="232"/>
      <c r="E61" s="232"/>
      <c r="F61" s="232"/>
      <c r="G61" s="232"/>
    </row>
    <row r="62" spans="2:7">
      <c r="B62" s="240" t="s">
        <v>2335</v>
      </c>
      <c r="C62" s="232"/>
      <c r="D62" s="232"/>
      <c r="E62" s="232"/>
      <c r="F62" s="232"/>
      <c r="G62" s="232"/>
    </row>
    <row r="63" spans="2:7" ht="20.149999999999999" customHeight="1">
      <c r="B63" s="34" t="s">
        <v>5548</v>
      </c>
      <c r="C63" s="34"/>
      <c r="D63" s="34"/>
    </row>
    <row r="64" spans="2:7" ht="13.4" customHeight="1">
      <c r="C64" s="34"/>
      <c r="D64" s="34"/>
    </row>
    <row r="65" spans="2:4">
      <c r="B65" s="240" t="s">
        <v>2340</v>
      </c>
      <c r="C65" s="34"/>
      <c r="D65" s="34"/>
    </row>
    <row r="66" spans="2:4" ht="20.149999999999999" customHeight="1">
      <c r="B66" s="34" t="s">
        <v>2341</v>
      </c>
      <c r="C66" s="34"/>
      <c r="D66" s="34"/>
    </row>
    <row r="67" spans="2:4" ht="20.149999999999999" customHeight="1">
      <c r="B67" s="34" t="s">
        <v>2342</v>
      </c>
      <c r="C67" s="34"/>
      <c r="D67" s="34"/>
    </row>
    <row r="68" spans="2:4" ht="20.149999999999999" customHeight="1">
      <c r="B68" s="34" t="s">
        <v>2343</v>
      </c>
      <c r="C68" s="34"/>
      <c r="D68" s="34"/>
    </row>
    <row r="70" spans="2:4">
      <c r="B70" s="240" t="s">
        <v>4675</v>
      </c>
    </row>
    <row r="71" spans="2:4" ht="20.149999999999999" customHeight="1">
      <c r="B71" s="33" t="s">
        <v>4525</v>
      </c>
    </row>
  </sheetData>
  <sheetProtection algorithmName="SHA-512" hashValue="u1xg/uhFOFSDjju4sARHFpUZoVXWvhoq5K4PbEU8SKHxkFxx5oKnI0exVVNB0DbJwNrrMdzuopp9YxlzMiOeSw==" saltValue="u8e4BfuKYoSDLr2dJS/9Fg==" spinCount="100000" sheet="1" formatColumns="0" formatRows="0"/>
  <mergeCells count="1">
    <mergeCell ref="A1:B1"/>
  </mergeCells>
  <hyperlinks>
    <hyperlink ref="B3" location="'Intro &amp; guidance'!B10" display="Introduction" xr:uid="{00000000-0004-0000-0100-000000000000}"/>
    <hyperlink ref="B4" location="'Intro &amp; guidance'!B13" display="Guidance" xr:uid="{00000000-0004-0000-0100-000001000000}"/>
    <hyperlink ref="B5" location="'Intro &amp; guidance'!B34" display="Definitions" xr:uid="{00000000-0004-0000-0100-000002000000}"/>
  </hyperlinks>
  <pageMargins left="0.70866141732283472" right="0.70866141732283472" top="0.74803149606299213" bottom="0.74803149606299213" header="0.31496062992125984" footer="0.31496062992125984"/>
  <pageSetup paperSize="8" scale="80" orientation="landscape" r:id="rId1"/>
  <rowBreaks count="2" manualBreakCount="2">
    <brk id="24" max="1" man="1"/>
    <brk id="46"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tabColor rgb="FFFF7C80"/>
  </sheetPr>
  <dimension ref="A1:D53"/>
  <sheetViews>
    <sheetView showGridLines="0" zoomScaleNormal="100" workbookViewId="0">
      <selection sqref="A1:B1"/>
    </sheetView>
  </sheetViews>
  <sheetFormatPr defaultColWidth="8.81640625" defaultRowHeight="18.5"/>
  <cols>
    <col min="1" max="1" width="2.54296875" style="34" customWidth="1"/>
    <col min="2" max="2" width="142.81640625" style="34" customWidth="1"/>
    <col min="3" max="3" width="82.54296875" style="34" bestFit="1" customWidth="1"/>
    <col min="4" max="4" width="26.54296875" style="34" bestFit="1" customWidth="1"/>
    <col min="5" max="16384" width="8.81640625" style="34"/>
  </cols>
  <sheetData>
    <row r="1" spans="1:4" ht="26">
      <c r="A1" s="384" t="s">
        <v>4512</v>
      </c>
      <c r="B1" s="384"/>
    </row>
    <row r="2" spans="1:4" ht="23.5">
      <c r="B2" s="247" t="s">
        <v>2326</v>
      </c>
      <c r="C2" s="25"/>
    </row>
    <row r="3" spans="1:4" ht="23.5">
      <c r="B3" s="230" t="s">
        <v>2328</v>
      </c>
      <c r="C3" s="25"/>
    </row>
    <row r="4" spans="1:4" ht="23.5">
      <c r="B4" s="230" t="s">
        <v>11</v>
      </c>
      <c r="C4" s="25"/>
    </row>
    <row r="5" spans="1:4" ht="23.5">
      <c r="B5" s="230" t="s">
        <v>2329</v>
      </c>
      <c r="C5" s="25"/>
    </row>
    <row r="6" spans="1:4" ht="23.5">
      <c r="B6" s="230" t="s">
        <v>2330</v>
      </c>
      <c r="D6" s="174"/>
    </row>
    <row r="7" spans="1:4" ht="23.5">
      <c r="B7" s="230" t="s">
        <v>4657</v>
      </c>
      <c r="D7" s="174"/>
    </row>
    <row r="8" spans="1:4" ht="24" thickBot="1">
      <c r="B8" s="230"/>
      <c r="D8" s="247"/>
    </row>
    <row r="9" spans="1:4" ht="40" customHeight="1" thickBot="1">
      <c r="B9" s="301" t="s">
        <v>5542</v>
      </c>
      <c r="D9" s="247"/>
    </row>
    <row r="10" spans="1:4" ht="23.5">
      <c r="B10" s="229"/>
      <c r="D10" s="247"/>
    </row>
    <row r="11" spans="1:4" s="26" customFormat="1" ht="23.5">
      <c r="B11" s="226" t="s">
        <v>2328</v>
      </c>
      <c r="C11" s="209"/>
      <c r="D11" s="209"/>
    </row>
    <row r="12" spans="1:4" s="217" customFormat="1">
      <c r="B12" s="209"/>
      <c r="C12" s="219"/>
      <c r="D12" s="219"/>
    </row>
    <row r="13" spans="1:4" s="217" customFormat="1" ht="40" customHeight="1">
      <c r="B13" s="218" t="s">
        <v>5549</v>
      </c>
      <c r="C13" s="219"/>
      <c r="D13" s="219"/>
    </row>
    <row r="14" spans="1:4" s="217" customFormat="1" ht="20.149999999999999" customHeight="1">
      <c r="B14" s="223" t="s">
        <v>2320</v>
      </c>
      <c r="C14" s="219"/>
      <c r="D14" s="219"/>
    </row>
    <row r="15" spans="1:4" s="217" customFormat="1" ht="40" customHeight="1">
      <c r="B15" s="224" t="s">
        <v>2325</v>
      </c>
      <c r="C15" s="219"/>
      <c r="D15" s="219"/>
    </row>
    <row r="16" spans="1:4" s="217" customFormat="1" ht="40" customHeight="1">
      <c r="B16" s="224" t="s">
        <v>5552</v>
      </c>
      <c r="C16" s="219"/>
      <c r="D16" s="219"/>
    </row>
    <row r="17" spans="2:4" s="217" customFormat="1" ht="40" customHeight="1">
      <c r="B17" s="224" t="s">
        <v>5553</v>
      </c>
      <c r="C17" s="219"/>
      <c r="D17" s="219"/>
    </row>
    <row r="18" spans="2:4" s="220" customFormat="1" ht="100.4" customHeight="1">
      <c r="B18" s="224" t="s">
        <v>5596</v>
      </c>
      <c r="C18" s="221"/>
      <c r="D18" s="221"/>
    </row>
    <row r="19" spans="2:4" s="222" customFormat="1" ht="20.149999999999999" customHeight="1">
      <c r="B19" s="224" t="s">
        <v>4676</v>
      </c>
      <c r="C19" s="219"/>
      <c r="D19" s="219"/>
    </row>
    <row r="20" spans="2:4" s="222" customFormat="1" ht="20.149999999999999" customHeight="1">
      <c r="B20" s="223" t="s">
        <v>2321</v>
      </c>
    </row>
    <row r="21" spans="2:4" s="222" customFormat="1" ht="20.149999999999999" customHeight="1">
      <c r="B21" s="224" t="s">
        <v>5554</v>
      </c>
    </row>
    <row r="22" spans="2:4" s="222" customFormat="1" ht="20.149999999999999" customHeight="1">
      <c r="B22" s="224" t="s">
        <v>5555</v>
      </c>
    </row>
    <row r="23" spans="2:4" s="222" customFormat="1" ht="40" customHeight="1">
      <c r="B23" s="224" t="s">
        <v>2322</v>
      </c>
    </row>
    <row r="24" spans="2:4" s="222" customFormat="1" ht="20.149999999999999" customHeight="1">
      <c r="B24" s="224" t="s">
        <v>5556</v>
      </c>
    </row>
    <row r="25" spans="2:4" ht="20.149999999999999" customHeight="1">
      <c r="B25" s="225" t="s">
        <v>2323</v>
      </c>
    </row>
    <row r="26" spans="2:4" ht="20.149999999999999" customHeight="1">
      <c r="B26" s="225" t="s">
        <v>5595</v>
      </c>
    </row>
    <row r="27" spans="2:4">
      <c r="B27" s="215"/>
    </row>
    <row r="28" spans="2:4" ht="23.5">
      <c r="B28" s="228" t="s">
        <v>5557</v>
      </c>
    </row>
    <row r="29" spans="2:4">
      <c r="B29" s="28" t="s">
        <v>12</v>
      </c>
    </row>
    <row r="30" spans="2:4">
      <c r="B30" s="29" t="s">
        <v>13</v>
      </c>
    </row>
    <row r="31" spans="2:4">
      <c r="B31" s="30" t="s">
        <v>511</v>
      </c>
    </row>
    <row r="32" spans="2:4">
      <c r="B32" s="213"/>
    </row>
    <row r="33" spans="2:4" ht="23.5">
      <c r="B33" s="227" t="s">
        <v>4495</v>
      </c>
    </row>
    <row r="34" spans="2:4" ht="60" customHeight="1">
      <c r="B34" s="216" t="s">
        <v>4678</v>
      </c>
    </row>
    <row r="35" spans="2:4" ht="40" customHeight="1">
      <c r="B35" s="216" t="s">
        <v>4677</v>
      </c>
    </row>
    <row r="36" spans="2:4">
      <c r="B36" s="216"/>
    </row>
    <row r="37" spans="2:4" s="13" customFormat="1" ht="23.5">
      <c r="B37" s="227" t="s">
        <v>2324</v>
      </c>
      <c r="C37" s="210"/>
      <c r="D37" s="210"/>
    </row>
    <row r="38" spans="2:4" s="13" customFormat="1" ht="60" customHeight="1">
      <c r="B38" s="216" t="s">
        <v>4517</v>
      </c>
      <c r="C38" s="210"/>
      <c r="D38" s="210"/>
    </row>
    <row r="39" spans="2:4" s="13" customFormat="1" ht="40" customHeight="1">
      <c r="B39" s="258" t="s">
        <v>5550</v>
      </c>
      <c r="C39" s="210"/>
      <c r="D39" s="210"/>
    </row>
    <row r="40" spans="2:4" s="13" customFormat="1" ht="40" customHeight="1">
      <c r="B40" s="258" t="s">
        <v>4679</v>
      </c>
      <c r="C40" s="210"/>
      <c r="D40" s="210"/>
    </row>
    <row r="41" spans="2:4" s="13" customFormat="1" ht="20.149999999999999" customHeight="1">
      <c r="B41" s="258" t="s">
        <v>4518</v>
      </c>
      <c r="C41" s="210"/>
      <c r="D41" s="210"/>
    </row>
    <row r="42" spans="2:4" ht="60" customHeight="1">
      <c r="B42" s="216" t="s">
        <v>5551</v>
      </c>
    </row>
    <row r="43" spans="2:4" ht="40" customHeight="1">
      <c r="B43" s="258" t="s">
        <v>5558</v>
      </c>
      <c r="C43" s="33"/>
      <c r="D43" s="33"/>
    </row>
    <row r="44" spans="2:4" ht="40" customHeight="1">
      <c r="B44" s="258" t="s">
        <v>5559</v>
      </c>
      <c r="C44" s="33"/>
      <c r="D44" s="33"/>
    </row>
    <row r="45" spans="2:4">
      <c r="C45" s="33"/>
      <c r="D45" s="33"/>
    </row>
    <row r="46" spans="2:4" ht="23.5">
      <c r="B46" s="227" t="s">
        <v>4657</v>
      </c>
      <c r="C46" s="33"/>
      <c r="D46" s="33"/>
    </row>
    <row r="47" spans="2:4" ht="40" customHeight="1">
      <c r="B47" s="216" t="s">
        <v>4668</v>
      </c>
    </row>
    <row r="48" spans="2:4" ht="20.149999999999999" customHeight="1">
      <c r="B48" s="258" t="s">
        <v>4680</v>
      </c>
    </row>
    <row r="49" spans="2:2" ht="40" customHeight="1">
      <c r="B49" s="258" t="s">
        <v>5560</v>
      </c>
    </row>
    <row r="50" spans="2:2" ht="100" customHeight="1">
      <c r="B50" s="216" t="s">
        <v>4681</v>
      </c>
    </row>
    <row r="51" spans="2:2" ht="60" customHeight="1">
      <c r="B51" s="350" t="s">
        <v>5543</v>
      </c>
    </row>
    <row r="53" spans="2:2">
      <c r="B53" s="256"/>
    </row>
  </sheetData>
  <sheetProtection algorithmName="SHA-512" hashValue="9iN57pRVakmAvVtikKhX8f6h/MczLHQnp3eCCihfbX4oJEufcyO7zw2FgncVnnbfwg/Cy+Zjtgdgr+SFxW1cvA==" saltValue="W3LE9bOV0HK5kDy6Gqszyg==" spinCount="100000" sheet="1" formatColumns="0" formatRows="0"/>
  <mergeCells count="1">
    <mergeCell ref="A1:B1"/>
  </mergeCells>
  <hyperlinks>
    <hyperlink ref="B3" location="Technical!B12" display="Technical instructions" xr:uid="{00000000-0004-0000-0200-000000000000}"/>
    <hyperlink ref="B4" location="Technical!B30" display="Key" xr:uid="{00000000-0004-0000-0200-000001000000}"/>
    <hyperlink ref="B5" location="Technical!B33" display="Technical issues" xr:uid="{00000000-0004-0000-0200-000002000000}"/>
    <hyperlink ref="B6" location="Technical!B37" display="Validation process" xr:uid="{00000000-0004-0000-0200-000003000000}"/>
    <hyperlink ref="B7" location="Technical!B46" display="Automation &amp; dropdown lists" xr:uid="{00000000-0004-0000-0200-000004000000}"/>
  </hyperlinks>
  <pageMargins left="0.70866141732283472" right="0.70866141732283472" top="0.74803149606299213" bottom="0.74803149606299213" header="0.31496062992125984" footer="0.31496062992125984"/>
  <pageSetup paperSize="8" scale="80" orientation="landscape" r:id="rId1"/>
  <rowBreaks count="1" manualBreakCount="1">
    <brk id="32" max="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7C80"/>
  </sheetPr>
  <dimension ref="A1:H35"/>
  <sheetViews>
    <sheetView showGridLines="0" zoomScaleNormal="100" workbookViewId="0"/>
  </sheetViews>
  <sheetFormatPr defaultColWidth="8.81640625" defaultRowHeight="25" customHeight="1"/>
  <cols>
    <col min="1" max="1" width="55.54296875" style="38" customWidth="1"/>
    <col min="2" max="2" width="11" style="38" bestFit="1" customWidth="1"/>
    <col min="3" max="3" width="14.1796875" style="38" bestFit="1" customWidth="1"/>
    <col min="4" max="4" width="14.1796875" style="40" customWidth="1"/>
    <col min="5" max="6" width="15.81640625" style="38" bestFit="1" customWidth="1"/>
    <col min="7" max="7" width="51.54296875" style="38" customWidth="1"/>
    <col min="8" max="16384" width="8.81640625" style="38"/>
  </cols>
  <sheetData>
    <row r="1" spans="1:8" ht="24.65" customHeight="1">
      <c r="A1" s="36" t="s">
        <v>2282</v>
      </c>
      <c r="H1" s="37"/>
    </row>
    <row r="3" spans="1:8" ht="25" customHeight="1">
      <c r="A3" s="36" t="s">
        <v>4527</v>
      </c>
      <c r="B3" s="37"/>
      <c r="C3" s="36"/>
      <c r="D3" s="36"/>
      <c r="E3" s="36"/>
      <c r="F3" s="36"/>
    </row>
    <row r="4" spans="1:8" ht="25" customHeight="1">
      <c r="A4" s="39"/>
      <c r="E4" s="41" t="s">
        <v>312</v>
      </c>
      <c r="F4" s="41" t="s">
        <v>313</v>
      </c>
    </row>
    <row r="5" spans="1:8" ht="40" customHeight="1">
      <c r="A5" s="271" t="s">
        <v>2288</v>
      </c>
      <c r="B5" s="42" t="s">
        <v>9009</v>
      </c>
      <c r="C5" s="42">
        <v>2021</v>
      </c>
      <c r="D5" s="43" t="s">
        <v>314</v>
      </c>
      <c r="E5" s="260">
        <v>44378</v>
      </c>
      <c r="F5" s="260">
        <v>44469</v>
      </c>
    </row>
    <row r="6" spans="1:8" ht="25" customHeight="1">
      <c r="B6" s="40"/>
      <c r="C6" s="40"/>
      <c r="E6" s="44"/>
    </row>
    <row r="7" spans="1:8" ht="27" customHeight="1">
      <c r="A7" s="385" t="s">
        <v>5604</v>
      </c>
      <c r="B7" s="385"/>
      <c r="C7" s="385"/>
      <c r="D7" s="38"/>
      <c r="E7" s="41" t="s">
        <v>312</v>
      </c>
      <c r="F7" s="41" t="s">
        <v>313</v>
      </c>
    </row>
    <row r="8" spans="1:8" s="271" customFormat="1" ht="27" customHeight="1">
      <c r="A8" s="385"/>
      <c r="B8" s="385"/>
      <c r="C8" s="385"/>
      <c r="E8" s="20" t="s">
        <v>311</v>
      </c>
      <c r="F8" s="20" t="s">
        <v>311</v>
      </c>
    </row>
    <row r="9" spans="1:8" s="271" customFormat="1" ht="19.75" customHeight="1">
      <c r="B9" s="272"/>
      <c r="C9" s="272"/>
      <c r="E9" s="302"/>
      <c r="F9" s="302"/>
    </row>
    <row r="10" spans="1:8" s="271" customFormat="1" ht="24.65" customHeight="1">
      <c r="A10" s="36" t="s">
        <v>4528</v>
      </c>
      <c r="B10" s="272"/>
      <c r="C10" s="272"/>
      <c r="E10" s="302"/>
      <c r="F10" s="302"/>
    </row>
    <row r="11" spans="1:8" s="271" customFormat="1" ht="100" customHeight="1">
      <c r="A11" s="391" t="s">
        <v>4658</v>
      </c>
      <c r="B11" s="391"/>
      <c r="C11" s="391"/>
      <c r="D11" s="391"/>
      <c r="E11" s="391"/>
      <c r="F11" s="391"/>
    </row>
    <row r="12" spans="1:8" s="271" customFormat="1" ht="24.65" customHeight="1">
      <c r="A12" s="303" t="s">
        <v>2290</v>
      </c>
      <c r="B12" s="176"/>
      <c r="C12" s="176"/>
      <c r="D12" s="177"/>
      <c r="E12" s="16" t="s">
        <v>2289</v>
      </c>
      <c r="F12" s="302"/>
    </row>
    <row r="13" spans="1:8" s="271" customFormat="1" ht="24.65" customHeight="1">
      <c r="A13" s="303" t="s">
        <v>2291</v>
      </c>
      <c r="B13" s="176"/>
      <c r="C13" s="176"/>
      <c r="D13" s="177"/>
      <c r="E13" s="16" t="s">
        <v>2289</v>
      </c>
      <c r="F13" s="302"/>
    </row>
    <row r="14" spans="1:8" s="271" customFormat="1" ht="24.65" customHeight="1">
      <c r="A14" s="303" t="s">
        <v>2292</v>
      </c>
      <c r="B14" s="176"/>
      <c r="C14" s="176"/>
      <c r="D14" s="177"/>
      <c r="E14" s="16" t="s">
        <v>2289</v>
      </c>
      <c r="F14" s="302"/>
    </row>
    <row r="15" spans="1:8" s="271" customFormat="1" ht="24.65" customHeight="1">
      <c r="A15" s="303"/>
      <c r="B15" s="176"/>
      <c r="C15" s="176"/>
      <c r="D15" s="177"/>
      <c r="E15" s="38"/>
      <c r="F15" s="302"/>
    </row>
    <row r="16" spans="1:8" s="271" customFormat="1" ht="24.65" customHeight="1">
      <c r="A16" s="259"/>
      <c r="B16" s="348"/>
      <c r="C16" s="282"/>
      <c r="D16" s="282"/>
      <c r="E16" s="38"/>
      <c r="F16" s="302"/>
    </row>
    <row r="17" spans="1:7" s="271" customFormat="1" ht="24.65" customHeight="1">
      <c r="A17" s="36" t="s">
        <v>4529</v>
      </c>
      <c r="B17" s="38"/>
      <c r="C17" s="38"/>
      <c r="D17" s="40"/>
      <c r="E17" s="38"/>
      <c r="F17" s="38"/>
      <c r="G17" s="357" t="s">
        <v>4526</v>
      </c>
    </row>
    <row r="18" spans="1:7" s="271" customFormat="1" ht="24.65" customHeight="1">
      <c r="A18" s="38" t="s">
        <v>2283</v>
      </c>
      <c r="B18" s="38"/>
      <c r="C18" s="38"/>
      <c r="D18" s="40"/>
      <c r="E18" s="38"/>
      <c r="F18" s="304"/>
      <c r="G18" s="32"/>
    </row>
    <row r="19" spans="1:7" s="271" customFormat="1" ht="24.65" customHeight="1">
      <c r="A19" s="38" t="s">
        <v>2284</v>
      </c>
      <c r="B19" s="38"/>
      <c r="C19" s="38"/>
      <c r="D19" s="40"/>
      <c r="E19" s="38"/>
      <c r="F19" s="304"/>
      <c r="G19" s="32"/>
    </row>
    <row r="21" spans="1:7" s="271" customFormat="1" ht="24.65" customHeight="1">
      <c r="A21" s="392" t="s">
        <v>446</v>
      </c>
      <c r="B21" s="392"/>
      <c r="C21" s="21" t="s">
        <v>67</v>
      </c>
      <c r="D21" s="282"/>
      <c r="E21" s="38"/>
      <c r="F21" s="302"/>
    </row>
    <row r="22" spans="1:7" ht="25" customHeight="1">
      <c r="A22" s="332" t="s">
        <v>445</v>
      </c>
      <c r="B22" s="47"/>
    </row>
    <row r="23" spans="1:7" ht="25" customHeight="1">
      <c r="A23" s="48" t="s">
        <v>471</v>
      </c>
      <c r="B23" s="47"/>
    </row>
    <row r="24" spans="1:7" ht="25" customHeight="1">
      <c r="A24" s="48" t="s">
        <v>434</v>
      </c>
      <c r="B24" s="47"/>
      <c r="E24" s="274"/>
    </row>
    <row r="25" spans="1:7" ht="25" customHeight="1">
      <c r="E25" s="270"/>
    </row>
    <row r="26" spans="1:7" ht="25" customHeight="1">
      <c r="A26" s="274" t="s">
        <v>316</v>
      </c>
      <c r="B26" s="274"/>
      <c r="C26" s="274"/>
      <c r="D26" s="274"/>
      <c r="F26" s="274"/>
      <c r="G26" s="274"/>
    </row>
    <row r="27" spans="1:7" ht="40" customHeight="1">
      <c r="A27" s="389" t="s">
        <v>4567</v>
      </c>
      <c r="B27" s="389"/>
      <c r="C27" s="389"/>
      <c r="D27" s="389"/>
      <c r="E27" s="389"/>
      <c r="F27" s="389"/>
      <c r="G27" s="389"/>
    </row>
    <row r="28" spans="1:7" ht="25" customHeight="1">
      <c r="A28" s="38" t="s">
        <v>4519</v>
      </c>
    </row>
    <row r="30" spans="1:7" ht="25" customHeight="1">
      <c r="A30" s="274" t="s">
        <v>19</v>
      </c>
      <c r="B30" s="274"/>
      <c r="C30" s="274"/>
      <c r="D30" s="274"/>
      <c r="E30" s="274"/>
      <c r="F30" s="274"/>
      <c r="G30" s="274"/>
    </row>
    <row r="31" spans="1:7" ht="25" customHeight="1">
      <c r="A31" s="368" t="s">
        <v>5606</v>
      </c>
    </row>
    <row r="32" spans="1:7" ht="39" customHeight="1">
      <c r="A32" s="388" t="s">
        <v>5607</v>
      </c>
      <c r="B32" s="389"/>
      <c r="C32" s="389"/>
      <c r="D32" s="389"/>
      <c r="E32" s="389"/>
      <c r="F32" s="389"/>
      <c r="G32" s="389"/>
    </row>
    <row r="33" spans="1:7" ht="25" customHeight="1">
      <c r="A33" s="386" t="s">
        <v>5605</v>
      </c>
      <c r="B33" s="387"/>
      <c r="C33" s="387"/>
      <c r="D33" s="387"/>
      <c r="E33" s="387"/>
      <c r="F33" s="387"/>
      <c r="G33" s="387"/>
    </row>
    <row r="34" spans="1:7" ht="25" customHeight="1">
      <c r="A34" s="369" t="s">
        <v>5608</v>
      </c>
      <c r="B34" s="370"/>
      <c r="C34" s="370"/>
      <c r="D34" s="370"/>
      <c r="E34" s="370"/>
      <c r="F34" s="370"/>
      <c r="G34" s="370"/>
    </row>
    <row r="35" spans="1:7" ht="39" customHeight="1">
      <c r="A35" s="390" t="s">
        <v>9002</v>
      </c>
      <c r="B35" s="390"/>
      <c r="C35" s="390"/>
      <c r="D35" s="390"/>
      <c r="E35" s="390"/>
      <c r="F35" s="390"/>
      <c r="G35" s="390"/>
    </row>
  </sheetData>
  <sheetProtection algorithmName="SHA-512" hashValue="JkQkLuWiacyxTvmDs+nenU3pBQnlgIi0asfhFemMd/9QIBSpYx6o9wi0Ikz9yoOMLJNedDixSE9z5iaFTU0v9Q==" saltValue="dzTTNxEx86Vwk+sPB3Kymw==" spinCount="100000" sheet="1" formatColumns="0" formatRows="0"/>
  <mergeCells count="7">
    <mergeCell ref="A7:C8"/>
    <mergeCell ref="A33:G33"/>
    <mergeCell ref="A32:G32"/>
    <mergeCell ref="A35:G35"/>
    <mergeCell ref="A27:G27"/>
    <mergeCell ref="A11:F11"/>
    <mergeCell ref="A21:B21"/>
  </mergeCells>
  <dataValidations disablePrompts="1" count="3">
    <dataValidation type="list" allowBlank="1" showInputMessage="1" showErrorMessage="1" sqref="E12" xr:uid="{00000000-0002-0000-0300-000000000000}">
      <formula1>"Cash basis,Accruals basis"</formula1>
    </dataValidation>
    <dataValidation type="list" allowBlank="1" showInputMessage="1" showErrorMessage="1" sqref="E13:E14" xr:uid="{00000000-0002-0000-0300-000001000000}">
      <formula1>"Yes,No"</formula1>
    </dataValidation>
    <dataValidation type="list" allowBlank="1" showInputMessage="1" showErrorMessage="1" sqref="C21" xr:uid="{00000000-0002-0000-0300-000002000000}">
      <formula1>"YES,NO"</formula1>
    </dataValidation>
  </dataValidations>
  <hyperlinks>
    <hyperlink ref="A22" location="'2. Membership'!A1" display="Next section: Membership" xr:uid="{00000000-0004-0000-0300-000000000000}"/>
    <hyperlink ref="A23" location="'Table of contents'!A1" display="Table of contents" xr:uid="{00000000-0004-0000-0300-000001000000}"/>
    <hyperlink ref="A24" location="Review!A1" display="Review all section entries" xr:uid="{00000000-0004-0000-03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4" tint="0.59999389629810485"/>
  </sheetPr>
  <dimension ref="A1:M38"/>
  <sheetViews>
    <sheetView showGridLines="0" zoomScaleNormal="100" zoomScaleSheetLayoutView="99" workbookViewId="0"/>
  </sheetViews>
  <sheetFormatPr defaultColWidth="8.81640625" defaultRowHeight="25" customHeight="1"/>
  <cols>
    <col min="1" max="1" width="31" style="283" customWidth="1"/>
    <col min="2" max="5" width="14.453125" style="283" customWidth="1"/>
    <col min="6" max="6" width="17.81640625" style="283" customWidth="1"/>
    <col min="7" max="7" width="34" style="283" customWidth="1"/>
    <col min="8" max="8" width="14.1796875" style="283" customWidth="1"/>
    <col min="9" max="9" width="48.81640625" style="283" customWidth="1"/>
    <col min="10" max="10" width="8.81640625" style="283" customWidth="1"/>
    <col min="11" max="13" width="8.81640625" style="283" hidden="1" customWidth="1"/>
    <col min="14" max="16384" width="8.81640625" style="283"/>
  </cols>
  <sheetData>
    <row r="1" spans="1:13" ht="25" customHeight="1">
      <c r="A1" s="49" t="str">
        <f>"2. Membership (as at the end of "&amp;'1. Reporting information'!B5&amp;" "&amp;'1. Reporting information'!C5&amp;")"</f>
        <v>2. Membership (as at the end of Quarter 3 2021)</v>
      </c>
      <c r="B1" s="49"/>
      <c r="C1" s="49"/>
      <c r="D1" s="49"/>
      <c r="E1" s="37"/>
      <c r="F1" s="49"/>
      <c r="G1" s="49"/>
      <c r="I1" s="45"/>
      <c r="K1" s="410" t="s">
        <v>4552</v>
      </c>
      <c r="L1" s="410"/>
      <c r="M1" s="410"/>
    </row>
    <row r="2" spans="1:13" ht="25" customHeight="1">
      <c r="A2" s="413" t="s">
        <v>4568</v>
      </c>
      <c r="B2" s="413"/>
      <c r="C2" s="413"/>
      <c r="D2" s="413"/>
      <c r="E2" s="413"/>
      <c r="F2" s="413"/>
      <c r="G2" s="413"/>
      <c r="I2" s="45"/>
    </row>
    <row r="3" spans="1:13" ht="25" customHeight="1">
      <c r="A3" s="50"/>
      <c r="B3" s="50"/>
      <c r="C3" s="50"/>
      <c r="D3" s="50"/>
      <c r="E3" s="50"/>
      <c r="F3" s="50"/>
      <c r="G3" s="50"/>
      <c r="I3" s="45"/>
    </row>
    <row r="4" spans="1:13" ht="25" customHeight="1">
      <c r="A4" s="51" t="str">
        <f>"Scheme members"</f>
        <v>Scheme members</v>
      </c>
      <c r="B4" s="50"/>
      <c r="C4" s="50"/>
      <c r="D4" s="50"/>
      <c r="E4" s="50"/>
      <c r="F4" s="50"/>
      <c r="G4" s="50"/>
      <c r="I4" s="45"/>
    </row>
    <row r="5" spans="1:13" ht="25" customHeight="1">
      <c r="A5" s="395" t="s">
        <v>4569</v>
      </c>
      <c r="B5" s="395"/>
      <c r="C5" s="395"/>
      <c r="D5" s="395"/>
      <c r="E5" s="395"/>
      <c r="F5" s="395"/>
      <c r="G5" s="395"/>
    </row>
    <row r="6" spans="1:13" ht="90" customHeight="1">
      <c r="A6" s="52"/>
      <c r="B6" s="53" t="s">
        <v>0</v>
      </c>
      <c r="C6" s="53" t="s">
        <v>1</v>
      </c>
      <c r="D6" s="53" t="s">
        <v>17</v>
      </c>
      <c r="E6" s="53" t="s">
        <v>421</v>
      </c>
      <c r="F6" s="54" t="s">
        <v>4571</v>
      </c>
      <c r="G6" s="54" t="s">
        <v>48</v>
      </c>
      <c r="H6" s="55"/>
      <c r="I6" s="56" t="s">
        <v>11</v>
      </c>
      <c r="J6" s="55"/>
      <c r="K6" s="57" t="s">
        <v>459</v>
      </c>
      <c r="L6" s="57" t="s">
        <v>460</v>
      </c>
      <c r="M6" s="57" t="s">
        <v>465</v>
      </c>
    </row>
    <row r="7" spans="1:13" ht="25.4" customHeight="1">
      <c r="A7" s="58" t="s">
        <v>2</v>
      </c>
      <c r="B7" s="31"/>
      <c r="C7" s="31"/>
      <c r="D7" s="31"/>
      <c r="E7" s="59">
        <f>B7+C7+D7</f>
        <v>0</v>
      </c>
      <c r="F7" s="31"/>
      <c r="G7" s="32"/>
      <c r="H7" s="60"/>
      <c r="I7" s="61" t="s">
        <v>12</v>
      </c>
      <c r="K7" s="283">
        <f>IF(COUNTIF(B7:F7,"&lt;0")&gt;0,1,0)</f>
        <v>0</v>
      </c>
      <c r="L7" s="283">
        <f>IF(ISNUMBER(B7+C7+D7+E7+F7),0,1)</f>
        <v>0</v>
      </c>
      <c r="M7" s="283">
        <f>IF(ISERROR(E7+F7),0,IF(OR(F7="",F7&lt;=E7),0,1))</f>
        <v>0</v>
      </c>
    </row>
    <row r="8" spans="1:13" ht="25.4" customHeight="1">
      <c r="A8" s="58" t="s">
        <v>3</v>
      </c>
      <c r="B8" s="31"/>
      <c r="C8" s="31"/>
      <c r="D8" s="31"/>
      <c r="E8" s="59">
        <f t="shared" ref="E8:E9" si="0">B8+C8+D8</f>
        <v>0</v>
      </c>
      <c r="F8" s="31"/>
      <c r="G8" s="32"/>
      <c r="H8" s="60"/>
      <c r="I8" s="62" t="s">
        <v>13</v>
      </c>
      <c r="K8" s="283">
        <f t="shared" ref="K8" si="1">IF(COUNTIF(B8:F8,"&lt;0")&gt;0,1,0)</f>
        <v>0</v>
      </c>
      <c r="L8" s="283">
        <f t="shared" ref="L8" si="2">IF(ISNUMBER(B8+C8+D8+E8+F8),0,1)</f>
        <v>0</v>
      </c>
      <c r="M8" s="283">
        <f>IF(ISERROR(E8+F8),0,IF(OR(F8="",F8&lt;=E8),0,1))</f>
        <v>0</v>
      </c>
    </row>
    <row r="9" spans="1:13" ht="25" customHeight="1">
      <c r="A9" s="58" t="s">
        <v>356</v>
      </c>
      <c r="B9" s="31"/>
      <c r="C9" s="31"/>
      <c r="D9" s="31"/>
      <c r="E9" s="59">
        <f t="shared" si="0"/>
        <v>0</v>
      </c>
      <c r="F9" s="31"/>
      <c r="G9" s="32"/>
      <c r="H9" s="60"/>
      <c r="I9" s="63" t="s">
        <v>511</v>
      </c>
      <c r="K9" s="283">
        <f>IF(COUNTIF(B9:F9,"&lt;0")&gt;0,1,0)</f>
        <v>0</v>
      </c>
      <c r="L9" s="283">
        <f>IF(ISNUMBER(B9+C9+D9+E9+F9),0,1)</f>
        <v>0</v>
      </c>
      <c r="M9" s="283">
        <f t="shared" ref="M9" si="3">IF(ISERROR(E9+F9),0,IF(OR(F9="",F9&lt;=E9),0,1))</f>
        <v>0</v>
      </c>
    </row>
    <row r="10" spans="1:13" ht="25" customHeight="1">
      <c r="A10" s="282"/>
      <c r="B10" s="282"/>
      <c r="C10" s="282"/>
      <c r="D10" s="282"/>
      <c r="E10" s="282"/>
      <c r="F10" s="282"/>
      <c r="G10" s="282"/>
    </row>
    <row r="11" spans="1:13" ht="25" customHeight="1">
      <c r="A11" s="51" t="str">
        <f>"People belonging to scheme"</f>
        <v>People belonging to scheme</v>
      </c>
      <c r="B11" s="282"/>
      <c r="C11" s="282"/>
      <c r="D11" s="282"/>
      <c r="E11" s="282"/>
      <c r="F11" s="282"/>
      <c r="G11" s="282"/>
    </row>
    <row r="12" spans="1:13" ht="25" customHeight="1">
      <c r="A12" s="395" t="s">
        <v>4570</v>
      </c>
      <c r="B12" s="395"/>
      <c r="C12" s="395"/>
      <c r="D12" s="395"/>
      <c r="E12" s="395"/>
      <c r="F12" s="395"/>
      <c r="G12" s="395"/>
    </row>
    <row r="13" spans="1:13" ht="90" customHeight="1">
      <c r="A13" s="52"/>
      <c r="B13" s="53" t="s">
        <v>0</v>
      </c>
      <c r="C13" s="53" t="s">
        <v>1</v>
      </c>
      <c r="D13" s="53" t="s">
        <v>17</v>
      </c>
      <c r="E13" s="53" t="s">
        <v>4</v>
      </c>
      <c r="F13" s="54" t="s">
        <v>4572</v>
      </c>
      <c r="G13" s="54" t="s">
        <v>48</v>
      </c>
    </row>
    <row r="14" spans="1:13" ht="25" customHeight="1">
      <c r="A14" s="58" t="s">
        <v>405</v>
      </c>
      <c r="B14" s="31"/>
      <c r="C14" s="31"/>
      <c r="D14" s="31"/>
      <c r="E14" s="59">
        <f>B14+C14+D14</f>
        <v>0</v>
      </c>
      <c r="F14" s="31"/>
      <c r="G14" s="32"/>
      <c r="K14" s="283">
        <f>IF(COUNTIF(B14:F14,"&lt;0")&gt;0,1,0)</f>
        <v>0</v>
      </c>
      <c r="L14" s="283">
        <f>IF(ISNUMBER(B14+C14+D14+E14+F14),0,1)</f>
        <v>0</v>
      </c>
      <c r="M14" s="283">
        <f>IF(ISERROR(E14+F14),0,IF(OR(F14="",F14&lt;=E14),0,1))</f>
        <v>0</v>
      </c>
    </row>
    <row r="15" spans="1:13" s="38" customFormat="1" ht="25" customHeight="1">
      <c r="A15" s="64"/>
      <c r="B15" s="65"/>
      <c r="C15" s="65"/>
      <c r="D15" s="65"/>
      <c r="E15" s="65"/>
      <c r="F15" s="65"/>
      <c r="G15" s="64"/>
    </row>
    <row r="16" spans="1:13" ht="25" customHeight="1">
      <c r="A16" s="392" t="s">
        <v>4501</v>
      </c>
      <c r="B16" s="411"/>
      <c r="C16" s="21" t="s">
        <v>67</v>
      </c>
      <c r="D16" s="282"/>
      <c r="E16" s="282"/>
      <c r="F16" s="282"/>
      <c r="G16" s="282"/>
    </row>
    <row r="17" spans="1:7" s="45" customFormat="1" ht="25" customHeight="1">
      <c r="A17" s="66"/>
      <c r="B17" s="66"/>
      <c r="C17" s="66"/>
      <c r="D17" s="66"/>
      <c r="E17" s="66"/>
      <c r="F17" s="66"/>
      <c r="G17" s="66"/>
    </row>
    <row r="18" spans="1:7" ht="25" customHeight="1">
      <c r="A18" s="405" t="s">
        <v>470</v>
      </c>
      <c r="B18" s="405"/>
      <c r="C18" s="405"/>
      <c r="D18" s="405"/>
      <c r="E18" s="405"/>
      <c r="F18" s="405"/>
      <c r="G18" s="405"/>
    </row>
    <row r="19" spans="1:7" ht="25" customHeight="1">
      <c r="A19" s="396" t="str">
        <f>IF(SUM(L7:L9,L14)&gt;0,"Please make sure you've only entered numbers into the table","")</f>
        <v/>
      </c>
      <c r="B19" s="397"/>
      <c r="C19" s="397"/>
      <c r="D19" s="397"/>
      <c r="E19" s="397"/>
      <c r="F19" s="397"/>
      <c r="G19" s="398"/>
    </row>
    <row r="20" spans="1:7" ht="25" customHeight="1">
      <c r="A20" s="399" t="str">
        <f>IF(SUM(M7:M9,M14)&gt;0,"Please make sure the overseas component does not exceed the total","")</f>
        <v/>
      </c>
      <c r="B20" s="400"/>
      <c r="C20" s="400"/>
      <c r="D20" s="400"/>
      <c r="E20" s="400"/>
      <c r="F20" s="400"/>
      <c r="G20" s="401"/>
    </row>
    <row r="21" spans="1:7" ht="25" customHeight="1">
      <c r="A21" s="402" t="str">
        <f>IF(SUM(K7:K9,K14)&gt;0,"Please make sure you've only entered positive values into the tables","")</f>
        <v/>
      </c>
      <c r="B21" s="403"/>
      <c r="C21" s="403"/>
      <c r="D21" s="403"/>
      <c r="E21" s="403"/>
      <c r="F21" s="403"/>
      <c r="G21" s="404"/>
    </row>
    <row r="22" spans="1:7" ht="25" customHeight="1">
      <c r="A22" s="46" t="s">
        <v>433</v>
      </c>
      <c r="B22" s="47"/>
      <c r="C22" s="45"/>
    </row>
    <row r="23" spans="1:7" ht="25" customHeight="1">
      <c r="A23" s="48" t="s">
        <v>471</v>
      </c>
      <c r="B23" s="47"/>
      <c r="C23" s="45"/>
    </row>
    <row r="24" spans="1:7" ht="25" customHeight="1">
      <c r="A24" s="48" t="s">
        <v>434</v>
      </c>
      <c r="B24" s="47"/>
      <c r="C24" s="45"/>
    </row>
    <row r="25" spans="1:7" ht="25" customHeight="1">
      <c r="A25" s="47"/>
      <c r="B25" s="47"/>
      <c r="C25" s="45"/>
    </row>
    <row r="26" spans="1:7" ht="25" customHeight="1">
      <c r="A26" s="406" t="s">
        <v>316</v>
      </c>
      <c r="B26" s="406"/>
      <c r="C26" s="406"/>
      <c r="D26" s="406"/>
      <c r="E26" s="406"/>
      <c r="F26" s="406"/>
      <c r="G26" s="406"/>
    </row>
    <row r="27" spans="1:7" ht="40" customHeight="1">
      <c r="A27" s="412" t="s">
        <v>431</v>
      </c>
      <c r="B27" s="412"/>
      <c r="C27" s="412"/>
      <c r="D27" s="412"/>
      <c r="E27" s="412"/>
      <c r="F27" s="412"/>
      <c r="G27" s="412"/>
    </row>
    <row r="28" spans="1:7" ht="40" customHeight="1">
      <c r="A28" s="393" t="s">
        <v>564</v>
      </c>
      <c r="B28" s="393"/>
      <c r="C28" s="393"/>
      <c r="D28" s="393"/>
      <c r="E28" s="393"/>
      <c r="F28" s="393"/>
      <c r="G28" s="393"/>
    </row>
    <row r="29" spans="1:7" ht="60" customHeight="1">
      <c r="A29" s="393" t="s">
        <v>5561</v>
      </c>
      <c r="B29" s="393"/>
      <c r="C29" s="393"/>
      <c r="D29" s="393"/>
      <c r="E29" s="393"/>
      <c r="F29" s="393"/>
      <c r="G29" s="393"/>
    </row>
    <row r="30" spans="1:7" ht="40" customHeight="1">
      <c r="A30" s="412" t="s">
        <v>432</v>
      </c>
      <c r="B30" s="412"/>
      <c r="C30" s="412"/>
      <c r="D30" s="412"/>
      <c r="E30" s="412"/>
      <c r="F30" s="412"/>
      <c r="G30" s="412"/>
    </row>
    <row r="31" spans="1:7" ht="25" customHeight="1">
      <c r="A31" s="407"/>
      <c r="B31" s="407"/>
      <c r="C31" s="407"/>
      <c r="D31" s="407"/>
      <c r="E31" s="407"/>
      <c r="F31" s="407"/>
      <c r="G31" s="407"/>
    </row>
    <row r="32" spans="1:7" ht="25" customHeight="1">
      <c r="A32" s="408" t="s">
        <v>19</v>
      </c>
      <c r="B32" s="408"/>
      <c r="C32" s="408"/>
      <c r="D32" s="408"/>
      <c r="E32" s="408"/>
      <c r="F32" s="408"/>
      <c r="G32" s="408"/>
    </row>
    <row r="33" spans="1:7" ht="40" customHeight="1">
      <c r="A33" s="409" t="s">
        <v>533</v>
      </c>
      <c r="B33" s="409"/>
      <c r="C33" s="409"/>
      <c r="D33" s="409"/>
      <c r="E33" s="409"/>
      <c r="F33" s="409"/>
      <c r="G33" s="409"/>
    </row>
    <row r="34" spans="1:7" ht="90" customHeight="1">
      <c r="A34" s="393" t="s">
        <v>534</v>
      </c>
      <c r="B34" s="393"/>
      <c r="C34" s="393"/>
      <c r="D34" s="393"/>
      <c r="E34" s="393"/>
      <c r="F34" s="393"/>
      <c r="G34" s="393"/>
    </row>
    <row r="35" spans="1:7" ht="40" customHeight="1">
      <c r="A35" s="393" t="s">
        <v>535</v>
      </c>
      <c r="B35" s="393"/>
      <c r="C35" s="393"/>
      <c r="D35" s="393"/>
      <c r="E35" s="393"/>
      <c r="F35" s="393"/>
      <c r="G35" s="393"/>
    </row>
    <row r="36" spans="1:7" ht="80.150000000000006" customHeight="1">
      <c r="A36" s="393" t="s">
        <v>4574</v>
      </c>
      <c r="B36" s="394"/>
      <c r="C36" s="394"/>
      <c r="D36" s="394"/>
      <c r="E36" s="394"/>
      <c r="F36" s="394"/>
      <c r="G36" s="394"/>
    </row>
    <row r="37" spans="1:7" ht="25" customHeight="1">
      <c r="A37" s="282"/>
      <c r="B37" s="282"/>
      <c r="C37" s="282"/>
      <c r="D37" s="282"/>
      <c r="E37" s="282"/>
      <c r="F37" s="282"/>
      <c r="G37" s="282"/>
    </row>
    <row r="38" spans="1:7" ht="25" customHeight="1">
      <c r="A38" s="67"/>
    </row>
  </sheetData>
  <sheetProtection algorithmName="SHA-512" hashValue="39AAs3mNirjG00S9fhedLXAog72YK0ZmgQOYMtVVIpV17TR02MJ2MiHJrMIhwMRy7BFop9U2PnPXnmpIe6bhYw==" saltValue="W5cvv6Tm2D9qwRp/c03Wsw==" spinCount="100000" sheet="1" formatColumns="0" formatRows="0"/>
  <mergeCells count="20">
    <mergeCell ref="K1:M1"/>
    <mergeCell ref="A5:G5"/>
    <mergeCell ref="A16:B16"/>
    <mergeCell ref="A27:G27"/>
    <mergeCell ref="A30:G30"/>
    <mergeCell ref="A2:G2"/>
    <mergeCell ref="A36:G36"/>
    <mergeCell ref="A12:G12"/>
    <mergeCell ref="A19:G19"/>
    <mergeCell ref="A20:G20"/>
    <mergeCell ref="A21:G21"/>
    <mergeCell ref="A18:G18"/>
    <mergeCell ref="A26:G26"/>
    <mergeCell ref="A31:G31"/>
    <mergeCell ref="A32:G32"/>
    <mergeCell ref="A28:G28"/>
    <mergeCell ref="A33:G33"/>
    <mergeCell ref="A29:G29"/>
    <mergeCell ref="A34:G34"/>
    <mergeCell ref="A35:G35"/>
  </mergeCells>
  <dataValidations count="1">
    <dataValidation type="list" allowBlank="1" showInputMessage="1" showErrorMessage="1" sqref="C16" xr:uid="{00000000-0002-0000-0400-000000000000}">
      <formula1>"YES,NO"</formula1>
    </dataValidation>
  </dataValidations>
  <hyperlinks>
    <hyperlink ref="A22" location="'3. Contributions'!A1" display="Next section: Contributions" xr:uid="{00000000-0004-0000-0400-000000000000}"/>
    <hyperlink ref="A24" location="Review!A1" display="Review all section entries" xr:uid="{00000000-0004-0000-0400-000001000000}"/>
    <hyperlink ref="A23" location="'Table of contents'!A1" display="Table of contents" xr:uid="{00000000-0004-0000-04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1" max="8"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sheetPr>
  <dimension ref="A1:S51"/>
  <sheetViews>
    <sheetView showGridLines="0" zoomScaleNormal="100" workbookViewId="0"/>
  </sheetViews>
  <sheetFormatPr defaultColWidth="8.81640625" defaultRowHeight="25" customHeight="1"/>
  <cols>
    <col min="1" max="1" width="79.453125" style="283" customWidth="1"/>
    <col min="2" max="5" width="14.453125" style="283" customWidth="1"/>
    <col min="6" max="6" width="17.453125" style="283" customWidth="1"/>
    <col min="7" max="7" width="33.81640625" style="283" customWidth="1"/>
    <col min="8" max="8" width="7.54296875" style="38" customWidth="1"/>
    <col min="9" max="9" width="50" style="283" customWidth="1"/>
    <col min="10" max="10" width="8.81640625" style="283" customWidth="1"/>
    <col min="11" max="18" width="8.81640625" style="283" hidden="1" customWidth="1"/>
    <col min="19" max="16384" width="8.81640625" style="283"/>
  </cols>
  <sheetData>
    <row r="1" spans="1:18" ht="25" customHeight="1">
      <c r="A1" s="68" t="str">
        <f>"3. Contributions (during "&amp;""&amp;'1. Reporting information'!B5&amp;" "&amp;'1. Reporting information'!C5&amp;")"</f>
        <v>3. Contributions (during Quarter 3 2021)</v>
      </c>
      <c r="B1" s="37"/>
      <c r="C1" s="68"/>
      <c r="D1" s="68"/>
      <c r="E1" s="68"/>
      <c r="F1" s="68"/>
      <c r="G1" s="68"/>
      <c r="J1" s="265"/>
      <c r="K1" s="410" t="s">
        <v>4553</v>
      </c>
      <c r="L1" s="410"/>
      <c r="M1" s="410"/>
      <c r="N1" s="410"/>
      <c r="O1" s="410"/>
      <c r="P1" s="410"/>
      <c r="Q1" s="410"/>
      <c r="R1" s="410"/>
    </row>
    <row r="2" spans="1:18" ht="25" customHeight="1">
      <c r="A2" s="403"/>
      <c r="B2" s="403"/>
      <c r="C2" s="403"/>
      <c r="D2" s="403"/>
      <c r="E2" s="403"/>
      <c r="F2" s="403"/>
      <c r="G2" s="403"/>
    </row>
    <row r="3" spans="1:18" ht="90" customHeight="1">
      <c r="A3" s="69"/>
      <c r="B3" s="70" t="s">
        <v>0</v>
      </c>
      <c r="C3" s="70" t="s">
        <v>1</v>
      </c>
      <c r="D3" s="70" t="s">
        <v>17</v>
      </c>
      <c r="E3" s="71" t="s">
        <v>4</v>
      </c>
      <c r="F3" s="72" t="s">
        <v>15</v>
      </c>
      <c r="G3" s="72" t="s">
        <v>48</v>
      </c>
      <c r="H3" s="55"/>
      <c r="K3" s="57" t="s">
        <v>459</v>
      </c>
      <c r="L3" s="57" t="s">
        <v>460</v>
      </c>
      <c r="M3" s="57" t="s">
        <v>465</v>
      </c>
      <c r="N3" s="57" t="s">
        <v>552</v>
      </c>
      <c r="O3" s="57" t="s">
        <v>553</v>
      </c>
      <c r="P3" s="57" t="s">
        <v>461</v>
      </c>
      <c r="Q3" s="57" t="s">
        <v>554</v>
      </c>
      <c r="R3" s="57" t="s">
        <v>551</v>
      </c>
    </row>
    <row r="4" spans="1:18" ht="25" customHeight="1">
      <c r="A4" s="69"/>
      <c r="B4" s="70" t="s">
        <v>322</v>
      </c>
      <c r="C4" s="70" t="s">
        <v>322</v>
      </c>
      <c r="D4" s="70" t="s">
        <v>322</v>
      </c>
      <c r="E4" s="70" t="s">
        <v>322</v>
      </c>
      <c r="F4" s="70" t="s">
        <v>322</v>
      </c>
      <c r="G4" s="109"/>
      <c r="H4" s="55"/>
      <c r="I4" s="56" t="s">
        <v>11</v>
      </c>
    </row>
    <row r="5" spans="1:18" ht="25" customHeight="1">
      <c r="A5" s="71" t="s">
        <v>7</v>
      </c>
      <c r="B5" s="73"/>
      <c r="C5" s="73"/>
      <c r="D5" s="73"/>
      <c r="E5" s="73"/>
      <c r="F5" s="73"/>
      <c r="G5" s="121"/>
      <c r="I5" s="61" t="s">
        <v>12</v>
      </c>
    </row>
    <row r="6" spans="1:18" ht="25" customHeight="1">
      <c r="A6" s="74" t="s">
        <v>10</v>
      </c>
      <c r="B6" s="178"/>
      <c r="C6" s="179"/>
      <c r="D6" s="178"/>
      <c r="E6" s="179"/>
      <c r="F6" s="179"/>
      <c r="G6" s="17"/>
      <c r="H6" s="76"/>
      <c r="I6" s="62" t="s">
        <v>13</v>
      </c>
      <c r="K6" s="283">
        <f>IF(COUNTIF(B6:F6,"&lt;0")&gt;0,1,0)</f>
        <v>0</v>
      </c>
      <c r="L6" s="283">
        <f>IF(ISNUMBER(B6+C6+D6+E6+F6),0,1)</f>
        <v>0</v>
      </c>
      <c r="P6" s="283" t="s">
        <v>462</v>
      </c>
      <c r="R6" s="283" t="s">
        <v>462</v>
      </c>
    </row>
    <row r="7" spans="1:18" ht="25" customHeight="1">
      <c r="A7" s="74" t="s">
        <v>37</v>
      </c>
      <c r="B7" s="178"/>
      <c r="C7" s="179"/>
      <c r="D7" s="178"/>
      <c r="E7" s="179"/>
      <c r="F7" s="179"/>
      <c r="G7" s="17"/>
      <c r="I7" s="63" t="s">
        <v>511</v>
      </c>
      <c r="K7" s="283">
        <f t="shared" ref="K7:K16" si="0">IF(COUNTIF(B7:F7,"&lt;0")&gt;0,1,0)</f>
        <v>0</v>
      </c>
      <c r="L7" s="283">
        <f t="shared" ref="L7:L16" si="1">IF(ISNUMBER(B7+C7+D7+E7+F7),0,1)</f>
        <v>0</v>
      </c>
      <c r="P7" s="283">
        <f>IF(ISERROR('2. Membership'!B7 + '3. Contributions'!B8 ),0,IF(AND('2. Membership'!B7&gt;0,'3. Contributions'!B8=0,'3. Contributions'!B19="No"),1,0))</f>
        <v>0</v>
      </c>
      <c r="R7" s="283">
        <f>IF(ISERROR(B18),0,IF(AND(B18&gt;0,B19="Please select"),1,0))</f>
        <v>0</v>
      </c>
    </row>
    <row r="8" spans="1:18" ht="25" customHeight="1">
      <c r="A8" s="77" t="s">
        <v>326</v>
      </c>
      <c r="B8" s="180">
        <f>B6+B7</f>
        <v>0</v>
      </c>
      <c r="C8" s="178"/>
      <c r="D8" s="181">
        <f>D6+D7</f>
        <v>0</v>
      </c>
      <c r="E8" s="181">
        <f>B8+C8+D8</f>
        <v>0</v>
      </c>
      <c r="F8" s="182"/>
      <c r="G8" s="17"/>
      <c r="H8" s="76"/>
      <c r="K8" s="283">
        <f t="shared" si="0"/>
        <v>0</v>
      </c>
      <c r="L8" s="283">
        <f t="shared" si="1"/>
        <v>0</v>
      </c>
      <c r="M8" s="283">
        <f>IF(ISERROR(E8+F8),0,IF(OR(F8="",F8&lt;=E8),0,1))</f>
        <v>0</v>
      </c>
      <c r="N8" s="283">
        <f>IF(AND(SUM(C6:C7)&gt;0,C8&lt;=0),1,0)</f>
        <v>0</v>
      </c>
      <c r="O8" s="283">
        <f>IF(AND(SUM(F6:F7)&gt;0,F8&lt;=0),1,0)</f>
        <v>0</v>
      </c>
      <c r="P8" s="283" t="s">
        <v>463</v>
      </c>
      <c r="Q8" s="283">
        <f>IF(ISERROR(E6+E7+E8),0,IF(AND(SUM(E6:E7)&gt;0,E8&lt;=0),1,0))</f>
        <v>0</v>
      </c>
      <c r="R8" s="283" t="s">
        <v>463</v>
      </c>
    </row>
    <row r="9" spans="1:18" s="38" customFormat="1" ht="25" customHeight="1">
      <c r="A9" s="78"/>
      <c r="B9" s="183"/>
      <c r="C9" s="184"/>
      <c r="D9" s="183"/>
      <c r="E9" s="184"/>
      <c r="F9" s="184"/>
      <c r="G9" s="17"/>
      <c r="I9" s="80"/>
      <c r="K9" s="283"/>
      <c r="L9" s="283"/>
      <c r="M9" s="283"/>
      <c r="N9" s="283"/>
      <c r="O9" s="283"/>
      <c r="P9" s="283">
        <f>IF(ISERROR('2. Membership'!C7 + '3. Contributions'!C8 ),0,IF(AND('2. Membership'!C7&gt;0,'3. Contributions'!C8&lt;=0,'3. Contributions'!C19="No"),1,0))</f>
        <v>0</v>
      </c>
      <c r="R9" s="283">
        <f>IF(ISERROR(C18),0,IF(AND(C18&gt;0,C19="Please select"),1,0))</f>
        <v>0</v>
      </c>
    </row>
    <row r="10" spans="1:18" ht="25" customHeight="1">
      <c r="A10" s="71" t="s">
        <v>5</v>
      </c>
      <c r="B10" s="185"/>
      <c r="C10" s="185"/>
      <c r="D10" s="185"/>
      <c r="E10" s="185"/>
      <c r="F10" s="185"/>
      <c r="G10" s="121"/>
      <c r="I10" s="38"/>
      <c r="P10" s="283" t="s">
        <v>464</v>
      </c>
      <c r="R10" s="283" t="s">
        <v>464</v>
      </c>
    </row>
    <row r="11" spans="1:18" ht="25" customHeight="1">
      <c r="A11" s="74" t="s">
        <v>10</v>
      </c>
      <c r="B11" s="178"/>
      <c r="C11" s="186"/>
      <c r="D11" s="178"/>
      <c r="E11" s="179"/>
      <c r="F11" s="179"/>
      <c r="G11" s="17"/>
      <c r="K11" s="283">
        <f t="shared" si="0"/>
        <v>0</v>
      </c>
      <c r="L11" s="283">
        <f t="shared" si="1"/>
        <v>0</v>
      </c>
      <c r="P11" s="283">
        <f>IF(ISERROR('2. Membership'!D7+'3. Contributions'!D8),0,IF(AND('2. Membership'!D7&gt;0,'3. Contributions'!D8&lt;=0,'3. Contributions'!D19="No"),1,0))</f>
        <v>0</v>
      </c>
      <c r="R11" s="283">
        <f>IF(ISERROR(D18),0,IF(AND(D18&gt;0,D19="Please select"),1,0))</f>
        <v>0</v>
      </c>
    </row>
    <row r="12" spans="1:18" ht="25" customHeight="1">
      <c r="A12" s="74" t="s">
        <v>22</v>
      </c>
      <c r="B12" s="178"/>
      <c r="C12" s="186"/>
      <c r="D12" s="178"/>
      <c r="E12" s="179"/>
      <c r="F12" s="179"/>
      <c r="G12" s="17"/>
      <c r="K12" s="283">
        <f t="shared" si="0"/>
        <v>0</v>
      </c>
      <c r="L12" s="283">
        <f t="shared" si="1"/>
        <v>0</v>
      </c>
    </row>
    <row r="13" spans="1:18" ht="25" customHeight="1">
      <c r="A13" s="74" t="s">
        <v>8</v>
      </c>
      <c r="B13" s="178"/>
      <c r="C13" s="186"/>
      <c r="D13" s="178"/>
      <c r="E13" s="179"/>
      <c r="F13" s="179"/>
      <c r="G13" s="17"/>
      <c r="K13" s="283">
        <f t="shared" si="0"/>
        <v>0</v>
      </c>
      <c r="L13" s="283">
        <f t="shared" si="1"/>
        <v>0</v>
      </c>
    </row>
    <row r="14" spans="1:18" ht="25" customHeight="1">
      <c r="A14" s="77" t="s">
        <v>327</v>
      </c>
      <c r="B14" s="180">
        <f>B11+B12+B13</f>
        <v>0</v>
      </c>
      <c r="C14" s="178"/>
      <c r="D14" s="181">
        <f>D11+D12+D13</f>
        <v>0</v>
      </c>
      <c r="E14" s="181">
        <f>B14+C14+D14</f>
        <v>0</v>
      </c>
      <c r="F14" s="182"/>
      <c r="G14" s="17"/>
      <c r="K14" s="283">
        <f t="shared" si="0"/>
        <v>0</v>
      </c>
      <c r="L14" s="283">
        <f t="shared" si="1"/>
        <v>0</v>
      </c>
      <c r="M14" s="283">
        <f t="shared" ref="M14" si="2">IF(ISERROR(E14+F14),0,IF(OR(F14="",F14&lt;=E14),0,1))</f>
        <v>0</v>
      </c>
      <c r="N14" s="283">
        <f>IF(AND(SUM(C11:C13)&gt;0,C14&lt;=0),1,0)</f>
        <v>0</v>
      </c>
      <c r="O14" s="283">
        <f>IF(AND(SUM(F11:F13)&gt;0,F14&lt;=0),1,0)</f>
        <v>0</v>
      </c>
      <c r="Q14" s="283">
        <f>IF(AND(SUM(E11:E13)&gt;0,E14&lt;=0),1,0)</f>
        <v>0</v>
      </c>
    </row>
    <row r="15" spans="1:18" ht="25" customHeight="1">
      <c r="A15" s="77"/>
      <c r="B15" s="187"/>
      <c r="C15" s="187"/>
      <c r="D15" s="188"/>
      <c r="E15" s="188"/>
      <c r="F15" s="188"/>
      <c r="G15" s="305"/>
    </row>
    <row r="16" spans="1:18" s="38" customFormat="1" ht="25" customHeight="1">
      <c r="A16" s="71" t="s">
        <v>423</v>
      </c>
      <c r="B16" s="347"/>
      <c r="C16" s="178"/>
      <c r="D16" s="178"/>
      <c r="E16" s="181">
        <f>C16+D16</f>
        <v>0</v>
      </c>
      <c r="F16" s="179"/>
      <c r="G16" s="17"/>
      <c r="I16" s="283"/>
      <c r="K16" s="283">
        <f t="shared" si="0"/>
        <v>0</v>
      </c>
      <c r="L16" s="283">
        <f t="shared" si="1"/>
        <v>0</v>
      </c>
      <c r="M16" s="283"/>
      <c r="N16" s="283"/>
      <c r="O16" s="283"/>
      <c r="P16" s="283"/>
    </row>
    <row r="17" spans="1:16" s="38" customFormat="1" ht="25" customHeight="1">
      <c r="A17" s="83"/>
      <c r="B17" s="183"/>
      <c r="C17" s="189"/>
      <c r="D17" s="183"/>
      <c r="E17" s="184"/>
      <c r="F17" s="184"/>
      <c r="G17" s="17"/>
      <c r="K17" s="283"/>
      <c r="L17" s="283"/>
      <c r="M17" s="283"/>
      <c r="N17" s="283"/>
      <c r="O17" s="283"/>
      <c r="P17" s="283"/>
    </row>
    <row r="18" spans="1:16" ht="25" customHeight="1">
      <c r="A18" s="71" t="s">
        <v>9</v>
      </c>
      <c r="B18" s="181">
        <f>B8+B14</f>
        <v>0</v>
      </c>
      <c r="C18" s="181">
        <f>C8+C14+C16</f>
        <v>0</v>
      </c>
      <c r="D18" s="181">
        <f>D8+D14+D16</f>
        <v>0</v>
      </c>
      <c r="E18" s="181">
        <f>B18+C18+D18</f>
        <v>0</v>
      </c>
      <c r="F18" s="181">
        <f>F8+F14</f>
        <v>0</v>
      </c>
      <c r="G18" s="17"/>
      <c r="I18" s="38"/>
    </row>
    <row r="19" spans="1:16" ht="37.75" customHeight="1">
      <c r="A19" s="84" t="s">
        <v>321</v>
      </c>
      <c r="B19" s="16" t="s">
        <v>2289</v>
      </c>
      <c r="C19" s="16" t="s">
        <v>2289</v>
      </c>
      <c r="D19" s="16" t="s">
        <v>2289</v>
      </c>
      <c r="E19" s="85"/>
      <c r="G19" s="38"/>
      <c r="H19" s="86"/>
    </row>
    <row r="21" spans="1:16" ht="25" customHeight="1">
      <c r="A21" s="87" t="s">
        <v>4501</v>
      </c>
      <c r="B21" s="21" t="s">
        <v>67</v>
      </c>
    </row>
    <row r="22" spans="1:16" s="45" customFormat="1" ht="25" customHeight="1"/>
    <row r="23" spans="1:16" ht="25" customHeight="1">
      <c r="A23" s="405" t="s">
        <v>470</v>
      </c>
      <c r="B23" s="405"/>
      <c r="C23" s="405"/>
      <c r="D23" s="405"/>
      <c r="E23" s="405"/>
      <c r="F23" s="405"/>
      <c r="G23" s="405"/>
    </row>
    <row r="24" spans="1:16" ht="25" customHeight="1">
      <c r="A24" s="396" t="str">
        <f>IF(SUM(L6:L18)&gt;0,"Please make sure you've only entered numbers into the table","")</f>
        <v/>
      </c>
      <c r="B24" s="397"/>
      <c r="C24" s="397"/>
      <c r="D24" s="397"/>
      <c r="E24" s="397"/>
      <c r="F24" s="397"/>
      <c r="G24" s="398"/>
    </row>
    <row r="25" spans="1:16" ht="25" customHeight="1">
      <c r="A25" s="399" t="str">
        <f>IF(SUM(M6:M18)&gt;0,"Please make sure the overseas component does not exceed the total","")</f>
        <v/>
      </c>
      <c r="B25" s="400"/>
      <c r="C25" s="400"/>
      <c r="D25" s="400"/>
      <c r="E25" s="400"/>
      <c r="F25" s="400"/>
      <c r="G25" s="401"/>
    </row>
    <row r="26" spans="1:16" ht="25" customHeight="1">
      <c r="A26" s="402" t="str">
        <f>IF(SUM(K6:K18)&gt;0,"Please make sure you've only entered positive values into the table",IF(R7+R9+R11&gt;0,"Please remember to select an option from the drop-down list", IF(P7+P9+P11&gt;0,"You stated you have active members but you reported no employee contributions and no salary sacrifice - please check","")))</f>
        <v/>
      </c>
      <c r="B26" s="403"/>
      <c r="C26" s="403"/>
      <c r="D26" s="403"/>
      <c r="E26" s="403"/>
      <c r="F26" s="403"/>
      <c r="G26" s="404"/>
    </row>
    <row r="27" spans="1:16" ht="25" customHeight="1">
      <c r="A27" s="88" t="s">
        <v>435</v>
      </c>
    </row>
    <row r="28" spans="1:16" ht="25" customHeight="1">
      <c r="A28" s="289" t="s">
        <v>471</v>
      </c>
    </row>
    <row r="29" spans="1:16" ht="25" customHeight="1">
      <c r="A29" s="89" t="s">
        <v>434</v>
      </c>
    </row>
    <row r="31" spans="1:16" ht="25" customHeight="1">
      <c r="A31" s="406" t="s">
        <v>316</v>
      </c>
      <c r="B31" s="406"/>
      <c r="C31" s="406"/>
      <c r="D31" s="406"/>
      <c r="E31" s="406"/>
      <c r="F31" s="406"/>
      <c r="G31" s="406"/>
    </row>
    <row r="32" spans="1:16" ht="60" customHeight="1">
      <c r="A32" s="393" t="s">
        <v>4580</v>
      </c>
      <c r="B32" s="393"/>
      <c r="C32" s="393"/>
      <c r="D32" s="393"/>
      <c r="E32" s="393"/>
      <c r="F32" s="393"/>
      <c r="G32" s="393"/>
    </row>
    <row r="33" spans="1:19" ht="40" customHeight="1">
      <c r="A33" s="393" t="s">
        <v>536</v>
      </c>
      <c r="B33" s="393"/>
      <c r="C33" s="393"/>
      <c r="D33" s="393"/>
      <c r="E33" s="393"/>
      <c r="F33" s="393"/>
      <c r="G33" s="393"/>
      <c r="H33" s="90"/>
      <c r="I33" s="90"/>
      <c r="J33" s="90"/>
      <c r="K33" s="90"/>
      <c r="L33" s="90"/>
      <c r="M33" s="90"/>
      <c r="N33" s="90"/>
      <c r="O33" s="90"/>
      <c r="P33" s="90"/>
      <c r="Q33" s="90"/>
      <c r="R33" s="90"/>
      <c r="S33" s="90"/>
    </row>
    <row r="34" spans="1:19" ht="25" customHeight="1">
      <c r="A34" s="415"/>
      <c r="B34" s="415"/>
      <c r="C34" s="415"/>
      <c r="D34" s="415"/>
      <c r="E34" s="415"/>
      <c r="F34" s="415"/>
      <c r="G34" s="415"/>
    </row>
    <row r="35" spans="1:19" ht="25" customHeight="1">
      <c r="A35" s="408" t="s">
        <v>19</v>
      </c>
      <c r="B35" s="408"/>
      <c r="C35" s="408"/>
      <c r="D35" s="408"/>
      <c r="E35" s="408"/>
      <c r="F35" s="408"/>
      <c r="G35" s="408"/>
    </row>
    <row r="36" spans="1:19" ht="24.65" customHeight="1">
      <c r="A36" s="393" t="s">
        <v>4575</v>
      </c>
      <c r="B36" s="393"/>
      <c r="C36" s="393"/>
      <c r="D36" s="393"/>
      <c r="E36" s="393"/>
      <c r="F36" s="393"/>
      <c r="G36" s="393"/>
    </row>
    <row r="37" spans="1:19" ht="38.5" customHeight="1">
      <c r="A37" s="393" t="s">
        <v>537</v>
      </c>
      <c r="B37" s="393"/>
      <c r="C37" s="393"/>
      <c r="D37" s="393"/>
      <c r="E37" s="393"/>
      <c r="F37" s="393"/>
      <c r="G37" s="393"/>
    </row>
    <row r="38" spans="1:19" ht="38.5" customHeight="1">
      <c r="A38" s="393" t="s">
        <v>4579</v>
      </c>
      <c r="B38" s="393"/>
      <c r="C38" s="393"/>
      <c r="D38" s="393"/>
      <c r="E38" s="393"/>
      <c r="F38" s="393"/>
      <c r="G38" s="393"/>
    </row>
    <row r="39" spans="1:19" ht="38.5" customHeight="1">
      <c r="A39" s="393" t="s">
        <v>5562</v>
      </c>
      <c r="B39" s="393"/>
      <c r="C39" s="393"/>
      <c r="D39" s="393"/>
      <c r="E39" s="393"/>
      <c r="F39" s="393"/>
      <c r="G39" s="393"/>
    </row>
    <row r="40" spans="1:19" ht="25" customHeight="1">
      <c r="A40" s="273"/>
      <c r="B40" s="273"/>
      <c r="C40" s="273"/>
      <c r="D40" s="273"/>
      <c r="E40" s="273"/>
      <c r="F40" s="273"/>
      <c r="G40" s="273"/>
    </row>
    <row r="41" spans="1:19" ht="25" customHeight="1">
      <c r="A41" s="408" t="s">
        <v>419</v>
      </c>
      <c r="B41" s="408"/>
      <c r="C41" s="408"/>
      <c r="D41" s="408"/>
      <c r="E41" s="408"/>
      <c r="F41" s="408"/>
      <c r="G41" s="408"/>
    </row>
    <row r="42" spans="1:19" ht="25" customHeight="1">
      <c r="A42" s="416" t="s">
        <v>332</v>
      </c>
      <c r="B42" s="416"/>
      <c r="C42" s="416"/>
      <c r="D42" s="416"/>
      <c r="E42" s="416"/>
      <c r="F42" s="416"/>
      <c r="G42" s="416"/>
    </row>
    <row r="43" spans="1:19" ht="19.399999999999999" customHeight="1">
      <c r="A43" s="393" t="s">
        <v>9003</v>
      </c>
      <c r="B43" s="393"/>
      <c r="C43" s="393"/>
      <c r="D43" s="393"/>
      <c r="E43" s="393"/>
      <c r="F43" s="393"/>
      <c r="G43" s="393"/>
    </row>
    <row r="44" spans="1:19" ht="25" customHeight="1">
      <c r="A44" s="417" t="s">
        <v>333</v>
      </c>
      <c r="B44" s="417"/>
      <c r="C44" s="417"/>
      <c r="D44" s="417"/>
      <c r="E44" s="417"/>
      <c r="F44" s="417"/>
      <c r="G44" s="417"/>
    </row>
    <row r="45" spans="1:19" ht="19.75" customHeight="1">
      <c r="A45" s="393" t="s">
        <v>357</v>
      </c>
      <c r="B45" s="393"/>
      <c r="C45" s="393"/>
      <c r="D45" s="393"/>
      <c r="E45" s="393"/>
      <c r="F45" s="393"/>
      <c r="G45" s="393"/>
    </row>
    <row r="46" spans="1:19" ht="19.75" customHeight="1">
      <c r="A46" s="414" t="s">
        <v>358</v>
      </c>
      <c r="B46" s="414"/>
      <c r="C46" s="414"/>
      <c r="D46" s="414"/>
      <c r="E46" s="414"/>
      <c r="F46" s="414"/>
      <c r="G46" s="414"/>
    </row>
    <row r="47" spans="1:19" ht="19.75" customHeight="1">
      <c r="A47" s="414" t="s">
        <v>376</v>
      </c>
      <c r="B47" s="414"/>
      <c r="C47" s="414"/>
      <c r="D47" s="414"/>
      <c r="E47" s="414"/>
      <c r="F47" s="414"/>
      <c r="G47" s="414"/>
    </row>
    <row r="48" spans="1:19" ht="19.75" customHeight="1">
      <c r="A48" s="414" t="s">
        <v>359</v>
      </c>
      <c r="B48" s="414"/>
      <c r="C48" s="414"/>
      <c r="D48" s="414"/>
      <c r="E48" s="414"/>
      <c r="F48" s="414"/>
      <c r="G48" s="414"/>
    </row>
    <row r="49" spans="1:7" ht="25" customHeight="1">
      <c r="A49" s="416" t="s">
        <v>404</v>
      </c>
      <c r="B49" s="416"/>
      <c r="C49" s="416"/>
      <c r="D49" s="416"/>
      <c r="E49" s="416"/>
      <c r="F49" s="416"/>
      <c r="G49" s="416"/>
    </row>
    <row r="50" spans="1:7" ht="40" customHeight="1">
      <c r="A50" s="414" t="s">
        <v>4547</v>
      </c>
      <c r="B50" s="414"/>
      <c r="C50" s="414"/>
      <c r="D50" s="414"/>
      <c r="E50" s="414"/>
      <c r="F50" s="414"/>
      <c r="G50" s="414"/>
    </row>
    <row r="51" spans="1:7" ht="25" customHeight="1">
      <c r="A51" s="282"/>
      <c r="B51" s="282"/>
      <c r="C51" s="282"/>
      <c r="D51" s="282"/>
      <c r="E51" s="282"/>
      <c r="F51" s="282"/>
      <c r="G51" s="282"/>
    </row>
  </sheetData>
  <sheetProtection algorithmName="SHA-512" hashValue="xAwaob+CVD1+Lo/uQbQzGl/dS2651Yq7rQbvMYvNippsQNa+AKG9jQ7vseOJVLPvJVxAanaXUU05Y3UOsZz1AQ==" saltValue="lp58VrnOgd41rGCwaumcEQ==" spinCount="100000" sheet="1" formatColumns="0" formatRows="0"/>
  <dataConsolidate/>
  <mergeCells count="25">
    <mergeCell ref="K1:R1"/>
    <mergeCell ref="A32:G32"/>
    <mergeCell ref="A39:G39"/>
    <mergeCell ref="A37:G37"/>
    <mergeCell ref="A2:G2"/>
    <mergeCell ref="A23:G23"/>
    <mergeCell ref="A24:G24"/>
    <mergeCell ref="A25:G25"/>
    <mergeCell ref="A26:G26"/>
    <mergeCell ref="A48:G48"/>
    <mergeCell ref="A50:G50"/>
    <mergeCell ref="A31:G31"/>
    <mergeCell ref="A34:G34"/>
    <mergeCell ref="A35:G35"/>
    <mergeCell ref="A41:G41"/>
    <mergeCell ref="A42:G42"/>
    <mergeCell ref="A49:G49"/>
    <mergeCell ref="A43:G43"/>
    <mergeCell ref="A44:G44"/>
    <mergeCell ref="A45:G45"/>
    <mergeCell ref="A46:G46"/>
    <mergeCell ref="A38:G38"/>
    <mergeCell ref="A33:G33"/>
    <mergeCell ref="A36:G36"/>
    <mergeCell ref="A47:G47"/>
  </mergeCells>
  <dataValidations count="2">
    <dataValidation type="list" allowBlank="1" showInputMessage="1" showErrorMessage="1" sqref="B21" xr:uid="{00000000-0002-0000-0500-000000000000}">
      <formula1>"YES,NO"</formula1>
    </dataValidation>
    <dataValidation type="list" allowBlank="1" showInputMessage="1" showErrorMessage="1" sqref="B19:D19" xr:uid="{00000000-0002-0000-0500-000001000000}">
      <formula1>"Please select,Fully,Partially,No"</formula1>
    </dataValidation>
  </dataValidations>
  <hyperlinks>
    <hyperlink ref="A27" location="'4. Transfers in'!A1" display="Next section: Transfers in" xr:uid="{00000000-0004-0000-0500-000000000000}"/>
    <hyperlink ref="A29" location="Review!A1" display="Review all section entries" xr:uid="{00000000-0004-0000-0500-000001000000}"/>
    <hyperlink ref="A28" location="'Table of contents'!A1" display="Table of contents" xr:uid="{00000000-0004-0000-05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34"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sheetPr>
  <dimension ref="A1:N31"/>
  <sheetViews>
    <sheetView showGridLines="0" zoomScaleNormal="100" workbookViewId="0"/>
  </sheetViews>
  <sheetFormatPr defaultColWidth="8.81640625" defaultRowHeight="25" customHeight="1"/>
  <cols>
    <col min="1" max="1" width="73.81640625" style="283" customWidth="1"/>
    <col min="2" max="6" width="14.453125" style="283" customWidth="1"/>
    <col min="7" max="7" width="34.1796875" style="283" customWidth="1"/>
    <col min="8" max="8" width="9.54296875" style="38" customWidth="1"/>
    <col min="9" max="9" width="49.81640625" style="283" customWidth="1"/>
    <col min="10" max="10" width="8.81640625" style="283" customWidth="1"/>
    <col min="11" max="14" width="8.81640625" style="283" hidden="1" customWidth="1"/>
    <col min="15" max="16384" width="8.81640625" style="283"/>
  </cols>
  <sheetData>
    <row r="1" spans="1:14" ht="25" customHeight="1">
      <c r="A1" s="68" t="str">
        <f>"4. Transfers in (during "&amp;""&amp;'1. Reporting information'!B5&amp;" "&amp;'1. Reporting information'!C5&amp;")"</f>
        <v>4. Transfers in (during Quarter 3 2021)</v>
      </c>
      <c r="B1" s="37"/>
      <c r="C1" s="68"/>
      <c r="D1" s="68"/>
      <c r="E1" s="68"/>
      <c r="F1" s="68"/>
      <c r="G1" s="68"/>
      <c r="K1" s="410" t="s">
        <v>4552</v>
      </c>
      <c r="L1" s="410"/>
      <c r="M1" s="410"/>
      <c r="N1" s="410"/>
    </row>
    <row r="2" spans="1:14" ht="25" customHeight="1">
      <c r="A2" s="418"/>
      <c r="B2" s="418"/>
      <c r="C2" s="418"/>
      <c r="D2" s="418"/>
      <c r="E2" s="418"/>
      <c r="F2" s="418"/>
      <c r="G2" s="418"/>
    </row>
    <row r="3" spans="1:14" ht="90" customHeight="1">
      <c r="A3" s="69"/>
      <c r="B3" s="70" t="s">
        <v>0</v>
      </c>
      <c r="C3" s="70" t="s">
        <v>1</v>
      </c>
      <c r="D3" s="70" t="s">
        <v>17</v>
      </c>
      <c r="E3" s="71" t="s">
        <v>4</v>
      </c>
      <c r="F3" s="72" t="s">
        <v>34</v>
      </c>
      <c r="G3" s="72" t="s">
        <v>48</v>
      </c>
      <c r="H3" s="55"/>
      <c r="K3" s="57" t="s">
        <v>459</v>
      </c>
      <c r="L3" s="57" t="s">
        <v>460</v>
      </c>
      <c r="M3" s="57" t="s">
        <v>465</v>
      </c>
      <c r="N3" s="57" t="s">
        <v>555</v>
      </c>
    </row>
    <row r="4" spans="1:14" ht="25" customHeight="1">
      <c r="A4" s="69"/>
      <c r="B4" s="70" t="s">
        <v>322</v>
      </c>
      <c r="C4" s="70" t="s">
        <v>322</v>
      </c>
      <c r="D4" s="70" t="s">
        <v>322</v>
      </c>
      <c r="E4" s="70" t="s">
        <v>322</v>
      </c>
      <c r="F4" s="70" t="s">
        <v>322</v>
      </c>
      <c r="G4" s="72"/>
      <c r="H4" s="55"/>
      <c r="I4" s="56" t="s">
        <v>11</v>
      </c>
    </row>
    <row r="5" spans="1:14" ht="25" customHeight="1">
      <c r="A5" s="71" t="s">
        <v>25</v>
      </c>
      <c r="B5" s="181">
        <f>B7+B8</f>
        <v>0</v>
      </c>
      <c r="C5" s="181">
        <f>C7+C8</f>
        <v>0</v>
      </c>
      <c r="D5" s="181">
        <f>D7+D8</f>
        <v>0</v>
      </c>
      <c r="E5" s="181">
        <f>B5+C5+D5</f>
        <v>0</v>
      </c>
      <c r="F5" s="182"/>
      <c r="G5" s="17"/>
      <c r="H5" s="76"/>
      <c r="I5" s="61" t="s">
        <v>12</v>
      </c>
      <c r="K5" s="283">
        <f>IF(COUNTIF(B5:F5,"&lt;0")&gt;0,1,0)</f>
        <v>0</v>
      </c>
      <c r="L5" s="283">
        <f>IF(ISNUMBER(B5+C5+D5+E5+F5),0,1)</f>
        <v>0</v>
      </c>
      <c r="M5" s="283">
        <f>IF(ISERROR(E5+F5),0,IF(OR(F5="",F5&lt;=E5),0,1))</f>
        <v>0</v>
      </c>
      <c r="N5" s="283">
        <f>IF(AND(SUM(F7:F8)&gt;0,F5&lt;=0),1,0)</f>
        <v>0</v>
      </c>
    </row>
    <row r="6" spans="1:14" ht="25" customHeight="1">
      <c r="A6" s="91" t="s">
        <v>6</v>
      </c>
      <c r="B6" s="190"/>
      <c r="C6" s="184"/>
      <c r="D6" s="189"/>
      <c r="E6" s="189"/>
      <c r="F6" s="190"/>
      <c r="G6" s="15"/>
      <c r="H6" s="76"/>
      <c r="I6" s="62" t="s">
        <v>13</v>
      </c>
    </row>
    <row r="7" spans="1:14" ht="25" customHeight="1">
      <c r="A7" s="92" t="s">
        <v>26</v>
      </c>
      <c r="B7" s="182"/>
      <c r="C7" s="182"/>
      <c r="D7" s="182"/>
      <c r="E7" s="181">
        <f>B7+C7+D7</f>
        <v>0</v>
      </c>
      <c r="F7" s="179"/>
      <c r="G7" s="17"/>
      <c r="H7" s="76"/>
      <c r="I7" s="63" t="s">
        <v>511</v>
      </c>
      <c r="K7" s="283">
        <f>IF(COUNTIF(B7:F7,"&lt;0")&gt;0,1,0)</f>
        <v>0</v>
      </c>
      <c r="L7" s="283">
        <f>IF(ISNUMBER(B7+C7+D7+E7+F7),0,1)</f>
        <v>0</v>
      </c>
    </row>
    <row r="8" spans="1:14" ht="25" customHeight="1">
      <c r="A8" s="92" t="s">
        <v>47</v>
      </c>
      <c r="B8" s="182"/>
      <c r="C8" s="182"/>
      <c r="D8" s="182"/>
      <c r="E8" s="181">
        <f>B8+C8+D8</f>
        <v>0</v>
      </c>
      <c r="F8" s="179"/>
      <c r="G8" s="17"/>
      <c r="K8" s="283">
        <f>IF(COUNTIF(B8:F8,"&lt;0")&gt;0,1,0)</f>
        <v>0</v>
      </c>
      <c r="L8" s="283">
        <f>IF(ISNUMBER(B8+C8+D8+E8+F8),0,1)</f>
        <v>0</v>
      </c>
    </row>
    <row r="9" spans="1:14" s="38" customFormat="1" ht="25" customHeight="1">
      <c r="A9" s="93"/>
      <c r="B9" s="94"/>
      <c r="C9" s="94"/>
      <c r="D9" s="94"/>
      <c r="E9" s="94"/>
      <c r="F9" s="94"/>
      <c r="G9" s="60"/>
    </row>
    <row r="10" spans="1:14" s="38" customFormat="1" ht="25" customHeight="1">
      <c r="A10" s="87" t="s">
        <v>4501</v>
      </c>
      <c r="B10" s="21" t="s">
        <v>67</v>
      </c>
      <c r="C10" s="94"/>
      <c r="D10" s="94"/>
      <c r="E10" s="94"/>
      <c r="F10" s="94"/>
      <c r="G10" s="60"/>
    </row>
    <row r="11" spans="1:14" s="45" customFormat="1" ht="25" customHeight="1"/>
    <row r="12" spans="1:14" s="38" customFormat="1" ht="25" customHeight="1">
      <c r="A12" s="405" t="s">
        <v>470</v>
      </c>
      <c r="B12" s="405"/>
      <c r="C12" s="405"/>
      <c r="D12" s="405"/>
      <c r="E12" s="405"/>
      <c r="F12" s="405"/>
      <c r="G12" s="405"/>
    </row>
    <row r="13" spans="1:14" s="38" customFormat="1" ht="25" customHeight="1">
      <c r="A13" s="396" t="str">
        <f>IF(SUM(L5:L8)&gt;0,"Please make sure you've only entered numbers into the table","")</f>
        <v/>
      </c>
      <c r="B13" s="397"/>
      <c r="C13" s="397"/>
      <c r="D13" s="397"/>
      <c r="E13" s="397"/>
      <c r="F13" s="397"/>
      <c r="G13" s="398"/>
    </row>
    <row r="14" spans="1:14" s="38" customFormat="1" ht="25" customHeight="1">
      <c r="A14" s="399" t="str">
        <f>IF(SUM(M5:M8)&gt;0,"Please make sure the overseas component does not exceed the total","")</f>
        <v/>
      </c>
      <c r="B14" s="400"/>
      <c r="C14" s="400"/>
      <c r="D14" s="400"/>
      <c r="E14" s="400"/>
      <c r="F14" s="400"/>
      <c r="G14" s="401"/>
    </row>
    <row r="15" spans="1:14" s="38" customFormat="1" ht="25" customHeight="1">
      <c r="A15" s="402" t="str">
        <f>IF(SUM(K5:K8)&gt;0,"Please make sure you've only entered positive values into the table","")</f>
        <v/>
      </c>
      <c r="B15" s="403"/>
      <c r="C15" s="403"/>
      <c r="D15" s="403"/>
      <c r="E15" s="403"/>
      <c r="F15" s="403"/>
      <c r="G15" s="404"/>
    </row>
    <row r="16" spans="1:14" s="38" customFormat="1" ht="25" customHeight="1">
      <c r="A16" s="95" t="s">
        <v>436</v>
      </c>
      <c r="B16" s="346"/>
      <c r="C16" s="94"/>
      <c r="D16" s="94"/>
      <c r="E16" s="94"/>
      <c r="F16" s="94"/>
      <c r="G16" s="60"/>
    </row>
    <row r="17" spans="1:7" s="38" customFormat="1" ht="25" customHeight="1">
      <c r="A17" s="289" t="s">
        <v>471</v>
      </c>
      <c r="B17" s="94"/>
      <c r="C17" s="94"/>
      <c r="D17" s="94"/>
      <c r="E17" s="94"/>
      <c r="F17" s="94"/>
      <c r="G17" s="60"/>
    </row>
    <row r="18" spans="1:7" ht="25" customHeight="1">
      <c r="A18" s="96" t="s">
        <v>434</v>
      </c>
      <c r="G18" s="38"/>
    </row>
    <row r="19" spans="1:7" ht="25" customHeight="1">
      <c r="G19" s="38"/>
    </row>
    <row r="20" spans="1:7" ht="24.65" customHeight="1">
      <c r="A20" s="406" t="s">
        <v>316</v>
      </c>
      <c r="B20" s="406"/>
      <c r="C20" s="406"/>
      <c r="D20" s="406"/>
      <c r="E20" s="406"/>
      <c r="F20" s="406"/>
      <c r="G20" s="406"/>
    </row>
    <row r="21" spans="1:7" ht="25" customHeight="1">
      <c r="A21" s="419" t="s">
        <v>430</v>
      </c>
      <c r="B21" s="419"/>
      <c r="C21" s="419"/>
      <c r="D21" s="419"/>
      <c r="E21" s="419"/>
      <c r="F21" s="419"/>
      <c r="G21" s="419"/>
    </row>
    <row r="22" spans="1:7" ht="9.65" customHeight="1">
      <c r="A22" s="281"/>
      <c r="B22" s="281"/>
      <c r="C22" s="281"/>
      <c r="D22" s="281"/>
      <c r="E22" s="281"/>
      <c r="F22" s="281"/>
      <c r="G22" s="281"/>
    </row>
    <row r="23" spans="1:7" ht="25" customHeight="1">
      <c r="A23" s="406" t="s">
        <v>19</v>
      </c>
      <c r="B23" s="406"/>
      <c r="C23" s="406"/>
      <c r="D23" s="406"/>
      <c r="E23" s="406"/>
      <c r="F23" s="406"/>
      <c r="G23" s="406"/>
    </row>
    <row r="24" spans="1:7" ht="24.65" customHeight="1">
      <c r="A24" s="412" t="s">
        <v>4575</v>
      </c>
      <c r="B24" s="412"/>
      <c r="C24" s="412"/>
      <c r="D24" s="412"/>
      <c r="E24" s="412"/>
      <c r="F24" s="412"/>
      <c r="G24" s="412"/>
    </row>
    <row r="25" spans="1:7" ht="25" customHeight="1">
      <c r="A25" s="415"/>
      <c r="B25" s="415"/>
      <c r="C25" s="415"/>
      <c r="D25" s="415"/>
      <c r="E25" s="415"/>
      <c r="F25" s="415"/>
      <c r="G25" s="415"/>
    </row>
    <row r="26" spans="1:7" ht="25" customHeight="1">
      <c r="A26" s="97"/>
    </row>
    <row r="27" spans="1:7" ht="25" customHeight="1">
      <c r="A27" s="90"/>
    </row>
    <row r="28" spans="1:7" ht="25" customHeight="1">
      <c r="A28" s="97"/>
    </row>
    <row r="29" spans="1:7" ht="25" customHeight="1">
      <c r="A29" s="90"/>
    </row>
    <row r="30" spans="1:7" ht="25" customHeight="1">
      <c r="A30" s="90"/>
    </row>
    <row r="31" spans="1:7" ht="25" customHeight="1">
      <c r="A31" s="90"/>
    </row>
  </sheetData>
  <sheetProtection algorithmName="SHA-512" hashValue="LP0q3mE0ooUISvHscVk8K7Y9UJZKIUiAhSeVUbgYmmlRVlOFV/V1wKAWwYau272ilOwWq1C8HuxhCbjzlPEyIQ==" saltValue="5fwsTO/9FdM6Bn/hXvhUbQ==" spinCount="100000" sheet="1" formatColumns="0" formatRows="0"/>
  <mergeCells count="11">
    <mergeCell ref="K1:N1"/>
    <mergeCell ref="A2:G2"/>
    <mergeCell ref="A24:G24"/>
    <mergeCell ref="A25:G25"/>
    <mergeCell ref="A21:G21"/>
    <mergeCell ref="A20:G20"/>
    <mergeCell ref="A23:G23"/>
    <mergeCell ref="A13:G13"/>
    <mergeCell ref="A14:G14"/>
    <mergeCell ref="A15:G15"/>
    <mergeCell ref="A12:G12"/>
  </mergeCells>
  <dataValidations count="1">
    <dataValidation type="list" allowBlank="1" showInputMessage="1" showErrorMessage="1" sqref="B10" xr:uid="{00000000-0002-0000-0600-000000000000}">
      <formula1>"YES,NO"</formula1>
    </dataValidation>
  </dataValidations>
  <hyperlinks>
    <hyperlink ref="A16" location="'5. Investment income'!A1" display="Next section: Investment income" xr:uid="{00000000-0004-0000-0600-000000000000}"/>
    <hyperlink ref="A18" location="Review!A1" display="Review all section entries" xr:uid="{00000000-0004-0000-0600-000001000000}"/>
    <hyperlink ref="A17" location="'Table of contents'!A1" display="Table of contents" xr:uid="{00000000-0004-0000-0600-000002000000}"/>
  </hyperlinks>
  <pageMargins left="0.70866141732283472" right="0.70866141732283472" top="0.74803149606299213" bottom="0.74803149606299213" header="0.31496062992125984" footer="0.31496062992125984"/>
  <pageSetup paperSize="8" scale="68"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sheetPr>
  <dimension ref="A1:L69"/>
  <sheetViews>
    <sheetView showGridLines="0" zoomScaleNormal="100" workbookViewId="0"/>
  </sheetViews>
  <sheetFormatPr defaultColWidth="8.81640625" defaultRowHeight="25" customHeight="1"/>
  <cols>
    <col min="1" max="1" width="82.1796875" style="283" customWidth="1"/>
    <col min="2" max="5" width="14.453125" style="283" customWidth="1"/>
    <col min="6" max="6" width="17" style="283" customWidth="1"/>
    <col min="7" max="7" width="33.1796875" style="283" customWidth="1"/>
    <col min="8" max="8" width="26.1796875" style="283" customWidth="1"/>
    <col min="9" max="9" width="48.81640625" style="60" customWidth="1"/>
    <col min="10" max="10" width="8.81640625" style="283" customWidth="1"/>
    <col min="11" max="12" width="8.81640625" style="283" hidden="1" customWidth="1"/>
    <col min="13" max="13" width="8.81640625" style="283" customWidth="1"/>
    <col min="14" max="16384" width="8.81640625" style="283"/>
  </cols>
  <sheetData>
    <row r="1" spans="1:12" ht="25" customHeight="1">
      <c r="A1" s="68" t="str">
        <f>"5. Investment income (during "&amp;""&amp;'1. Reporting information'!B5&amp;" "&amp;'1. Reporting information'!C5&amp;")"</f>
        <v>5. Investment income (during Quarter 3 2021)</v>
      </c>
      <c r="B1" s="37"/>
      <c r="C1" s="68"/>
      <c r="D1" s="68"/>
      <c r="E1" s="68"/>
      <c r="F1" s="68"/>
      <c r="K1" s="410" t="s">
        <v>4552</v>
      </c>
      <c r="L1" s="410"/>
    </row>
    <row r="2" spans="1:12" ht="25" customHeight="1">
      <c r="A2" s="422"/>
      <c r="B2" s="422"/>
      <c r="C2" s="422"/>
      <c r="D2" s="422"/>
      <c r="E2" s="422"/>
      <c r="F2" s="422"/>
    </row>
    <row r="3" spans="1:12" ht="60.65" customHeight="1">
      <c r="A3" s="52"/>
      <c r="B3" s="53" t="s">
        <v>0</v>
      </c>
      <c r="C3" s="53" t="s">
        <v>1</v>
      </c>
      <c r="D3" s="53" t="s">
        <v>17</v>
      </c>
      <c r="E3" s="98" t="s">
        <v>4</v>
      </c>
      <c r="F3" s="54" t="s">
        <v>489</v>
      </c>
      <c r="G3" s="72" t="s">
        <v>48</v>
      </c>
      <c r="I3" s="99"/>
      <c r="K3" s="57" t="s">
        <v>460</v>
      </c>
      <c r="L3" s="57" t="s">
        <v>465</v>
      </c>
    </row>
    <row r="4" spans="1:12" ht="25" customHeight="1">
      <c r="A4" s="52"/>
      <c r="B4" s="53" t="s">
        <v>322</v>
      </c>
      <c r="C4" s="53" t="s">
        <v>322</v>
      </c>
      <c r="D4" s="53" t="s">
        <v>322</v>
      </c>
      <c r="E4" s="53" t="s">
        <v>322</v>
      </c>
      <c r="F4" s="53" t="s">
        <v>322</v>
      </c>
      <c r="G4" s="72"/>
      <c r="I4" s="56" t="s">
        <v>11</v>
      </c>
    </row>
    <row r="5" spans="1:12" ht="25" customHeight="1">
      <c r="A5" s="98"/>
      <c r="B5" s="58"/>
      <c r="C5" s="58"/>
      <c r="D5" s="58"/>
      <c r="E5" s="58"/>
      <c r="F5" s="58"/>
      <c r="G5" s="41"/>
      <c r="I5" s="61" t="s">
        <v>12</v>
      </c>
    </row>
    <row r="6" spans="1:12" ht="25" customHeight="1">
      <c r="A6" s="100" t="s">
        <v>2296</v>
      </c>
      <c r="B6" s="191"/>
      <c r="C6" s="191"/>
      <c r="D6" s="191"/>
      <c r="E6" s="192">
        <f>B6+C6+D6</f>
        <v>0</v>
      </c>
      <c r="F6" s="191"/>
      <c r="G6" s="15"/>
      <c r="I6" s="62" t="s">
        <v>13</v>
      </c>
      <c r="K6" s="283">
        <f>IF(ISNUMBER(B6+C6+D6+E6+F6),0,1)</f>
        <v>0</v>
      </c>
    </row>
    <row r="7" spans="1:12" ht="25" customHeight="1">
      <c r="A7" s="100" t="s">
        <v>16</v>
      </c>
      <c r="B7" s="191"/>
      <c r="C7" s="191"/>
      <c r="D7" s="191"/>
      <c r="E7" s="192">
        <f>B7+C7+D7</f>
        <v>0</v>
      </c>
      <c r="F7" s="191"/>
      <c r="G7" s="17"/>
      <c r="I7" s="63" t="s">
        <v>511</v>
      </c>
      <c r="K7" s="283">
        <f t="shared" ref="K7:K17" si="0">IF(ISNUMBER(B7+C7+D7+E7+F7),0,1)</f>
        <v>0</v>
      </c>
      <c r="L7" s="283">
        <f t="shared" ref="L7:L15" si="1">IF(ISERROR(E7+F7),0,IF(OR(F7="",F7&lt;=E7),0,1))</f>
        <v>0</v>
      </c>
    </row>
    <row r="8" spans="1:12" ht="25" customHeight="1">
      <c r="A8" s="100" t="s">
        <v>488</v>
      </c>
      <c r="B8" s="191"/>
      <c r="C8" s="191"/>
      <c r="D8" s="191"/>
      <c r="E8" s="192">
        <f t="shared" ref="E8:E15" si="2">B8+C8+D8</f>
        <v>0</v>
      </c>
      <c r="F8" s="191"/>
      <c r="G8" s="17"/>
      <c r="K8" s="283">
        <f t="shared" si="0"/>
        <v>0</v>
      </c>
      <c r="L8" s="283">
        <f t="shared" si="1"/>
        <v>0</v>
      </c>
    </row>
    <row r="9" spans="1:12" ht="25" customHeight="1">
      <c r="A9" s="100" t="s">
        <v>18</v>
      </c>
      <c r="B9" s="191"/>
      <c r="C9" s="191"/>
      <c r="D9" s="191"/>
      <c r="E9" s="192">
        <f t="shared" ref="E9:E14" si="3">B9+C9+D9</f>
        <v>0</v>
      </c>
      <c r="F9" s="191"/>
      <c r="G9" s="17"/>
      <c r="K9" s="283">
        <f t="shared" si="0"/>
        <v>0</v>
      </c>
      <c r="L9" s="283">
        <f t="shared" si="1"/>
        <v>0</v>
      </c>
    </row>
    <row r="10" spans="1:12" ht="25" customHeight="1">
      <c r="A10" s="101" t="s">
        <v>2300</v>
      </c>
      <c r="B10" s="191"/>
      <c r="C10" s="191"/>
      <c r="D10" s="191"/>
      <c r="E10" s="192">
        <f t="shared" si="3"/>
        <v>0</v>
      </c>
      <c r="F10" s="191"/>
      <c r="G10" s="17"/>
      <c r="K10" s="283">
        <f t="shared" si="0"/>
        <v>0</v>
      </c>
      <c r="L10" s="283">
        <f t="shared" si="1"/>
        <v>0</v>
      </c>
    </row>
    <row r="11" spans="1:12" ht="24.65" customHeight="1">
      <c r="A11" s="101" t="s">
        <v>341</v>
      </c>
      <c r="B11" s="191"/>
      <c r="C11" s="191"/>
      <c r="D11" s="191"/>
      <c r="E11" s="192">
        <f t="shared" si="3"/>
        <v>0</v>
      </c>
      <c r="F11" s="191"/>
      <c r="G11" s="17"/>
      <c r="K11" s="283">
        <f t="shared" si="0"/>
        <v>0</v>
      </c>
    </row>
    <row r="12" spans="1:12" ht="25" customHeight="1">
      <c r="A12" s="101" t="s">
        <v>382</v>
      </c>
      <c r="B12" s="191"/>
      <c r="C12" s="191"/>
      <c r="D12" s="191"/>
      <c r="E12" s="192">
        <f t="shared" si="3"/>
        <v>0</v>
      </c>
      <c r="F12" s="191"/>
      <c r="G12" s="17"/>
      <c r="K12" s="283">
        <f t="shared" si="0"/>
        <v>0</v>
      </c>
      <c r="L12" s="283">
        <f t="shared" si="1"/>
        <v>0</v>
      </c>
    </row>
    <row r="13" spans="1:12" ht="25" customHeight="1">
      <c r="A13" s="101" t="s">
        <v>412</v>
      </c>
      <c r="B13" s="191"/>
      <c r="C13" s="191"/>
      <c r="D13" s="191"/>
      <c r="E13" s="192">
        <f t="shared" si="3"/>
        <v>0</v>
      </c>
      <c r="F13" s="191"/>
      <c r="G13" s="17"/>
      <c r="K13" s="283">
        <f t="shared" si="0"/>
        <v>0</v>
      </c>
      <c r="L13" s="283">
        <f t="shared" si="1"/>
        <v>0</v>
      </c>
    </row>
    <row r="14" spans="1:12" ht="25" customHeight="1">
      <c r="A14" s="101" t="s">
        <v>485</v>
      </c>
      <c r="B14" s="191"/>
      <c r="C14" s="191"/>
      <c r="D14" s="191"/>
      <c r="E14" s="192">
        <f t="shared" si="3"/>
        <v>0</v>
      </c>
      <c r="F14" s="191"/>
      <c r="G14" s="17"/>
      <c r="K14" s="283">
        <f t="shared" si="0"/>
        <v>0</v>
      </c>
      <c r="L14" s="283">
        <f t="shared" si="1"/>
        <v>0</v>
      </c>
    </row>
    <row r="15" spans="1:12" ht="25" customHeight="1">
      <c r="A15" s="101" t="s">
        <v>2294</v>
      </c>
      <c r="B15" s="191"/>
      <c r="C15" s="191"/>
      <c r="D15" s="191"/>
      <c r="E15" s="192">
        <f t="shared" si="2"/>
        <v>0</v>
      </c>
      <c r="F15" s="191"/>
      <c r="G15" s="17"/>
      <c r="K15" s="283">
        <f t="shared" si="0"/>
        <v>0</v>
      </c>
      <c r="L15" s="283">
        <f t="shared" si="1"/>
        <v>0</v>
      </c>
    </row>
    <row r="16" spans="1:12" ht="25" customHeight="1">
      <c r="A16" s="102"/>
      <c r="B16" s="342"/>
      <c r="C16" s="193"/>
      <c r="D16" s="193"/>
      <c r="E16" s="193"/>
      <c r="F16" s="193"/>
      <c r="G16" s="17"/>
    </row>
    <row r="17" spans="1:11" ht="25" customHeight="1">
      <c r="A17" s="103" t="s">
        <v>14</v>
      </c>
      <c r="B17" s="181">
        <f>SUM(B6:B15)</f>
        <v>0</v>
      </c>
      <c r="C17" s="181">
        <f t="shared" ref="C17" si="4">SUM(C6:C15)</f>
        <v>0</v>
      </c>
      <c r="D17" s="181">
        <f>SUM(D6:D15)</f>
        <v>0</v>
      </c>
      <c r="E17" s="181">
        <f>B17+C17+D17</f>
        <v>0</v>
      </c>
      <c r="F17" s="181">
        <f>SUM(F6:F15)</f>
        <v>0</v>
      </c>
      <c r="G17" s="17"/>
      <c r="K17" s="283">
        <f t="shared" si="0"/>
        <v>0</v>
      </c>
    </row>
    <row r="18" spans="1:11" ht="25" customHeight="1" thickBot="1">
      <c r="A18" s="104"/>
      <c r="B18" s="420"/>
      <c r="C18" s="420"/>
      <c r="D18" s="420"/>
      <c r="E18" s="420"/>
      <c r="F18" s="420"/>
      <c r="I18" s="76"/>
    </row>
    <row r="19" spans="1:11" s="38" customFormat="1" ht="25" customHeight="1">
      <c r="A19" s="423" t="s">
        <v>469</v>
      </c>
      <c r="B19" s="424"/>
      <c r="C19" s="424"/>
      <c r="D19" s="424"/>
      <c r="E19" s="424"/>
      <c r="F19" s="425"/>
      <c r="I19" s="76"/>
    </row>
    <row r="20" spans="1:11" s="38" customFormat="1" ht="44.5" customHeight="1" thickBot="1">
      <c r="A20" s="426" t="s">
        <v>5563</v>
      </c>
      <c r="B20" s="427"/>
      <c r="C20" s="427"/>
      <c r="D20" s="427"/>
      <c r="E20" s="427"/>
      <c r="F20" s="428"/>
      <c r="I20" s="76"/>
    </row>
    <row r="21" spans="1:11" s="38" customFormat="1" ht="40" customHeight="1">
      <c r="A21" s="105"/>
      <c r="B21" s="106"/>
      <c r="C21" s="106"/>
      <c r="D21" s="106"/>
      <c r="E21" s="106"/>
      <c r="F21" s="106"/>
      <c r="I21" s="76"/>
    </row>
    <row r="22" spans="1:11" s="38" customFormat="1" ht="25" customHeight="1">
      <c r="A22" s="87" t="s">
        <v>4502</v>
      </c>
      <c r="B22" s="21" t="s">
        <v>67</v>
      </c>
      <c r="C22" s="283"/>
      <c r="D22" s="283"/>
      <c r="E22" s="283"/>
      <c r="F22" s="283"/>
      <c r="I22" s="76"/>
    </row>
    <row r="23" spans="1:11" ht="25" customHeight="1">
      <c r="A23" s="45"/>
      <c r="B23" s="45"/>
      <c r="C23" s="45"/>
      <c r="D23" s="45"/>
      <c r="E23" s="45"/>
      <c r="F23" s="45"/>
    </row>
    <row r="24" spans="1:11" s="45" customFormat="1" ht="25" customHeight="1">
      <c r="A24" s="429" t="s">
        <v>470</v>
      </c>
      <c r="B24" s="429"/>
      <c r="C24" s="429"/>
      <c r="D24" s="429"/>
      <c r="E24" s="429"/>
      <c r="F24" s="429"/>
    </row>
    <row r="25" spans="1:11" ht="25" customHeight="1">
      <c r="A25" s="396" t="str">
        <f>IF(SUM(K6:K18)&gt;0,"Please make sure you've only entered numbers into the table","")</f>
        <v/>
      </c>
      <c r="B25" s="397"/>
      <c r="C25" s="397"/>
      <c r="D25" s="397"/>
      <c r="E25" s="397"/>
      <c r="F25" s="398"/>
    </row>
    <row r="26" spans="1:11" ht="25" customHeight="1">
      <c r="A26" s="402" t="str">
        <f>IF(SUM(L6:L18)&gt;0,"Income from overseas exceeds total – please check (valid only where negative figures are included in the total)","")</f>
        <v/>
      </c>
      <c r="B26" s="403"/>
      <c r="C26" s="403"/>
      <c r="D26" s="403"/>
      <c r="E26" s="403"/>
      <c r="F26" s="404"/>
    </row>
    <row r="27" spans="1:11" ht="25" customHeight="1">
      <c r="A27" s="333" t="s">
        <v>530</v>
      </c>
    </row>
    <row r="28" spans="1:11" ht="25" customHeight="1">
      <c r="A28" s="289" t="s">
        <v>471</v>
      </c>
    </row>
    <row r="29" spans="1:11" ht="25" customHeight="1">
      <c r="A29" s="89" t="s">
        <v>434</v>
      </c>
    </row>
    <row r="30" spans="1:11" ht="17.5" customHeight="1">
      <c r="A30" s="107"/>
    </row>
    <row r="31" spans="1:11" ht="25" customHeight="1">
      <c r="A31" s="406" t="s">
        <v>316</v>
      </c>
      <c r="B31" s="406"/>
      <c r="C31" s="406"/>
      <c r="D31" s="406"/>
      <c r="E31" s="406"/>
      <c r="F31" s="406"/>
    </row>
    <row r="32" spans="1:11" ht="20.149999999999999" customHeight="1">
      <c r="A32" s="412" t="s">
        <v>4582</v>
      </c>
      <c r="B32" s="412"/>
      <c r="C32" s="412"/>
      <c r="D32" s="412"/>
      <c r="E32" s="412"/>
      <c r="F32" s="412"/>
    </row>
    <row r="33" spans="1:6" ht="20.149999999999999" customHeight="1">
      <c r="A33" s="419" t="s">
        <v>5564</v>
      </c>
      <c r="B33" s="419"/>
      <c r="C33" s="419"/>
      <c r="D33" s="419"/>
      <c r="E33" s="419"/>
      <c r="F33" s="419"/>
    </row>
    <row r="34" spans="1:6" ht="20.149999999999999" customHeight="1">
      <c r="A34" s="419" t="s">
        <v>493</v>
      </c>
      <c r="B34" s="419"/>
      <c r="C34" s="419"/>
      <c r="D34" s="419"/>
      <c r="E34" s="419"/>
      <c r="F34" s="419"/>
    </row>
    <row r="35" spans="1:6" ht="60" customHeight="1">
      <c r="A35" s="393" t="s">
        <v>4583</v>
      </c>
      <c r="B35" s="393"/>
      <c r="C35" s="393"/>
      <c r="D35" s="393"/>
      <c r="E35" s="393"/>
      <c r="F35" s="393"/>
    </row>
    <row r="36" spans="1:6" ht="40" customHeight="1">
      <c r="A36" s="414" t="s">
        <v>4584</v>
      </c>
      <c r="B36" s="414"/>
      <c r="C36" s="414"/>
      <c r="D36" s="414"/>
      <c r="E36" s="414"/>
      <c r="F36" s="414"/>
    </row>
    <row r="37" spans="1:6" ht="100" customHeight="1">
      <c r="A37" s="421" t="s">
        <v>4585</v>
      </c>
      <c r="B37" s="421"/>
      <c r="C37" s="421"/>
      <c r="D37" s="421"/>
      <c r="E37" s="421"/>
      <c r="F37" s="421"/>
    </row>
    <row r="38" spans="1:6" ht="20.149999999999999" customHeight="1">
      <c r="A38" s="414" t="s">
        <v>4541</v>
      </c>
      <c r="B38" s="414"/>
      <c r="C38" s="414"/>
      <c r="D38" s="414"/>
      <c r="E38" s="414"/>
      <c r="F38" s="414"/>
    </row>
    <row r="39" spans="1:6" ht="20.149999999999999" customHeight="1">
      <c r="A39" s="414" t="s">
        <v>4565</v>
      </c>
      <c r="B39" s="414"/>
      <c r="C39" s="414"/>
      <c r="D39" s="414"/>
      <c r="E39" s="414"/>
      <c r="F39" s="414"/>
    </row>
    <row r="40" spans="1:6" ht="40" customHeight="1">
      <c r="A40" s="393" t="s">
        <v>4682</v>
      </c>
      <c r="B40" s="393"/>
      <c r="C40" s="393"/>
      <c r="D40" s="393"/>
      <c r="E40" s="393"/>
      <c r="F40" s="393"/>
    </row>
    <row r="41" spans="1:6" ht="9.65" customHeight="1">
      <c r="A41" s="415"/>
      <c r="B41" s="415"/>
      <c r="C41" s="415"/>
      <c r="D41" s="415"/>
      <c r="E41" s="415"/>
      <c r="F41" s="415"/>
    </row>
    <row r="42" spans="1:6" ht="25" customHeight="1">
      <c r="A42" s="408" t="s">
        <v>19</v>
      </c>
      <c r="B42" s="408"/>
      <c r="C42" s="408"/>
      <c r="D42" s="408"/>
      <c r="E42" s="408"/>
      <c r="F42" s="408"/>
    </row>
    <row r="43" spans="1:6" ht="20.149999999999999" customHeight="1">
      <c r="A43" s="393" t="s">
        <v>4575</v>
      </c>
      <c r="B43" s="393"/>
      <c r="C43" s="393"/>
      <c r="D43" s="393"/>
      <c r="E43" s="393"/>
      <c r="F43" s="393"/>
    </row>
    <row r="44" spans="1:6" ht="20.149999999999999" customHeight="1">
      <c r="A44" s="414" t="s">
        <v>525</v>
      </c>
      <c r="B44" s="414"/>
      <c r="C44" s="414"/>
      <c r="D44" s="414"/>
      <c r="E44" s="414"/>
      <c r="F44" s="414"/>
    </row>
    <row r="45" spans="1:6" ht="39.65" customHeight="1">
      <c r="A45" s="414" t="s">
        <v>5588</v>
      </c>
      <c r="B45" s="414"/>
      <c r="C45" s="414"/>
      <c r="D45" s="414"/>
      <c r="E45" s="414"/>
      <c r="F45" s="414"/>
    </row>
    <row r="46" spans="1:6" ht="40" customHeight="1">
      <c r="A46" s="414" t="s">
        <v>4543</v>
      </c>
      <c r="B46" s="414"/>
      <c r="C46" s="414"/>
      <c r="D46" s="414"/>
      <c r="E46" s="414"/>
      <c r="F46" s="414"/>
    </row>
    <row r="47" spans="1:6" ht="40" customHeight="1">
      <c r="A47" s="414" t="s">
        <v>526</v>
      </c>
      <c r="B47" s="414"/>
      <c r="C47" s="414"/>
      <c r="D47" s="414"/>
      <c r="E47" s="414"/>
      <c r="F47" s="414"/>
    </row>
    <row r="48" spans="1:6" ht="40" customHeight="1">
      <c r="A48" s="414" t="s">
        <v>4564</v>
      </c>
      <c r="B48" s="414"/>
      <c r="C48" s="414"/>
      <c r="D48" s="414"/>
      <c r="E48" s="414"/>
      <c r="F48" s="414"/>
    </row>
    <row r="49" spans="1:8" ht="59.5" customHeight="1">
      <c r="A49" s="414" t="s">
        <v>5610</v>
      </c>
      <c r="B49" s="414"/>
      <c r="C49" s="414"/>
      <c r="D49" s="414"/>
      <c r="E49" s="414"/>
      <c r="F49" s="414"/>
    </row>
    <row r="50" spans="1:8" ht="15" customHeight="1">
      <c r="A50" s="415"/>
      <c r="B50" s="415"/>
      <c r="C50" s="415"/>
      <c r="D50" s="415"/>
      <c r="E50" s="415"/>
      <c r="F50" s="415"/>
    </row>
    <row r="51" spans="1:8" ht="21" customHeight="1">
      <c r="A51" s="408" t="s">
        <v>419</v>
      </c>
      <c r="B51" s="408"/>
      <c r="C51" s="408"/>
      <c r="D51" s="408"/>
      <c r="E51" s="408"/>
      <c r="F51" s="408"/>
      <c r="G51" s="281"/>
      <c r="H51" s="281"/>
    </row>
    <row r="52" spans="1:8" ht="20.149999999999999" customHeight="1">
      <c r="A52" s="417" t="s">
        <v>2295</v>
      </c>
      <c r="B52" s="417"/>
      <c r="C52" s="417"/>
      <c r="D52" s="417"/>
      <c r="E52" s="417"/>
      <c r="F52" s="417"/>
      <c r="G52" s="281"/>
      <c r="H52" s="281"/>
    </row>
    <row r="53" spans="1:8" ht="20.149999999999999" customHeight="1">
      <c r="A53" s="393" t="s">
        <v>503</v>
      </c>
      <c r="B53" s="393"/>
      <c r="C53" s="393"/>
      <c r="D53" s="393"/>
      <c r="E53" s="393"/>
      <c r="F53" s="393"/>
      <c r="G53" s="281"/>
      <c r="H53" s="281"/>
    </row>
    <row r="54" spans="1:8" ht="20.149999999999999" customHeight="1">
      <c r="A54" s="414" t="s">
        <v>504</v>
      </c>
      <c r="B54" s="414"/>
      <c r="C54" s="414"/>
      <c r="D54" s="414"/>
      <c r="E54" s="414"/>
      <c r="F54" s="414"/>
      <c r="G54" s="281"/>
      <c r="H54" s="281"/>
    </row>
    <row r="55" spans="1:8" ht="20.149999999999999" customHeight="1">
      <c r="A55" s="414" t="s">
        <v>538</v>
      </c>
      <c r="B55" s="414"/>
      <c r="C55" s="414"/>
      <c r="D55" s="414"/>
      <c r="E55" s="414"/>
      <c r="F55" s="414"/>
      <c r="G55" s="281"/>
      <c r="H55" s="281"/>
    </row>
    <row r="56" spans="1:8" ht="20.149999999999999" customHeight="1">
      <c r="A56" s="276"/>
      <c r="B56" s="276"/>
      <c r="C56" s="276"/>
      <c r="D56" s="276"/>
      <c r="E56" s="276"/>
      <c r="F56" s="276"/>
      <c r="G56" s="281"/>
      <c r="H56" s="281"/>
    </row>
    <row r="57" spans="1:8" ht="20.149999999999999" customHeight="1">
      <c r="A57" s="417" t="s">
        <v>506</v>
      </c>
      <c r="B57" s="417"/>
      <c r="C57" s="417"/>
      <c r="D57" s="417"/>
      <c r="E57" s="417"/>
      <c r="F57" s="417"/>
    </row>
    <row r="58" spans="1:8" ht="20.149999999999999" customHeight="1">
      <c r="A58" s="364" t="s">
        <v>494</v>
      </c>
      <c r="B58" s="282"/>
      <c r="C58" s="282"/>
      <c r="D58" s="282"/>
      <c r="E58" s="282"/>
      <c r="F58" s="282"/>
    </row>
    <row r="59" spans="1:8" ht="20.149999999999999" customHeight="1">
      <c r="A59" s="273" t="s">
        <v>495</v>
      </c>
      <c r="B59" s="282"/>
      <c r="C59" s="282"/>
      <c r="D59" s="282"/>
      <c r="E59" s="282"/>
      <c r="F59" s="282"/>
    </row>
    <row r="60" spans="1:8" ht="20.149999999999999" customHeight="1">
      <c r="A60" s="364" t="s">
        <v>5614</v>
      </c>
      <c r="B60" s="282"/>
      <c r="C60" s="282"/>
      <c r="D60" s="282"/>
      <c r="E60" s="282"/>
      <c r="F60" s="282"/>
    </row>
    <row r="61" spans="1:8" ht="20.149999999999999" customHeight="1">
      <c r="A61" s="282"/>
      <c r="B61" s="282"/>
      <c r="C61" s="282"/>
      <c r="D61" s="282"/>
      <c r="E61" s="282"/>
      <c r="F61" s="282"/>
    </row>
    <row r="62" spans="1:8" ht="20.149999999999999" customHeight="1">
      <c r="A62" s="417" t="s">
        <v>505</v>
      </c>
      <c r="B62" s="417"/>
      <c r="C62" s="417"/>
      <c r="D62" s="417"/>
      <c r="E62" s="417"/>
      <c r="F62" s="417"/>
    </row>
    <row r="63" spans="1:8" ht="39" customHeight="1">
      <c r="A63" s="393" t="s">
        <v>9004</v>
      </c>
      <c r="B63" s="393"/>
      <c r="C63" s="393"/>
      <c r="D63" s="393"/>
      <c r="E63" s="393"/>
      <c r="F63" s="393"/>
    </row>
    <row r="64" spans="1:8" ht="20.149999999999999" customHeight="1">
      <c r="A64" s="282"/>
      <c r="B64" s="282"/>
      <c r="C64" s="282"/>
      <c r="D64" s="282"/>
      <c r="E64" s="282"/>
      <c r="F64" s="282"/>
    </row>
    <row r="65" spans="1:6" ht="20.149999999999999" customHeight="1">
      <c r="A65" s="417" t="s">
        <v>2297</v>
      </c>
      <c r="B65" s="417"/>
      <c r="C65" s="417"/>
      <c r="D65" s="417"/>
      <c r="E65" s="417"/>
      <c r="F65" s="417"/>
    </row>
    <row r="66" spans="1:6" ht="20.149999999999999" customHeight="1">
      <c r="A66" s="248" t="s">
        <v>539</v>
      </c>
      <c r="B66" s="273"/>
      <c r="C66" s="273"/>
      <c r="D66" s="273"/>
      <c r="E66" s="273"/>
      <c r="F66" s="273"/>
    </row>
    <row r="67" spans="1:6" ht="20.149999999999999" customHeight="1">
      <c r="A67" s="414" t="s">
        <v>2298</v>
      </c>
      <c r="B67" s="414"/>
      <c r="C67" s="414"/>
      <c r="D67" s="414"/>
      <c r="E67" s="414"/>
      <c r="F67" s="414"/>
    </row>
    <row r="68" spans="1:6" ht="20.149999999999999" customHeight="1">
      <c r="A68" s="414" t="s">
        <v>2299</v>
      </c>
      <c r="B68" s="414"/>
      <c r="C68" s="414"/>
      <c r="D68" s="414"/>
      <c r="E68" s="414"/>
      <c r="F68" s="414"/>
    </row>
    <row r="69" spans="1:6" ht="25" customHeight="1">
      <c r="B69" s="278"/>
      <c r="C69" s="278"/>
      <c r="D69" s="278"/>
      <c r="E69" s="278"/>
      <c r="F69" s="278"/>
    </row>
  </sheetData>
  <sheetProtection algorithmName="SHA-512" hashValue="K1ebdGvg4YPc2M5TXFYUIHcfLKlBJ7NQzikLAFsx4prJlse16kTshw+3ElbYz+Lne/Ex/Zgj0A9q1RKgBY3CsA==" saltValue="z1ug/luiseW64RG6scY1YA==" spinCount="100000" sheet="1" formatColumns="0" formatRows="0"/>
  <mergeCells count="39">
    <mergeCell ref="A49:F49"/>
    <mergeCell ref="K1:L1"/>
    <mergeCell ref="A52:F52"/>
    <mergeCell ref="A51:F51"/>
    <mergeCell ref="A50:F50"/>
    <mergeCell ref="A45:F45"/>
    <mergeCell ref="A2:F2"/>
    <mergeCell ref="A33:F33"/>
    <mergeCell ref="A32:F32"/>
    <mergeCell ref="A31:F31"/>
    <mergeCell ref="A35:F35"/>
    <mergeCell ref="A19:F19"/>
    <mergeCell ref="A20:F20"/>
    <mergeCell ref="A24:F24"/>
    <mergeCell ref="A25:F25"/>
    <mergeCell ref="A26:F26"/>
    <mergeCell ref="A34:F34"/>
    <mergeCell ref="B18:F18"/>
    <mergeCell ref="A48:F48"/>
    <mergeCell ref="A47:F47"/>
    <mergeCell ref="A46:F46"/>
    <mergeCell ref="A42:F42"/>
    <mergeCell ref="A43:F43"/>
    <mergeCell ref="A44:F44"/>
    <mergeCell ref="A37:F37"/>
    <mergeCell ref="A38:F38"/>
    <mergeCell ref="A41:F41"/>
    <mergeCell ref="A36:F36"/>
    <mergeCell ref="A40:F40"/>
    <mergeCell ref="A39:F39"/>
    <mergeCell ref="A65:F65"/>
    <mergeCell ref="A67:F67"/>
    <mergeCell ref="A68:F68"/>
    <mergeCell ref="A53:F53"/>
    <mergeCell ref="A54:F54"/>
    <mergeCell ref="A55:F55"/>
    <mergeCell ref="A57:F57"/>
    <mergeCell ref="A62:F62"/>
    <mergeCell ref="A63:F63"/>
  </mergeCells>
  <dataValidations count="1">
    <dataValidation type="list" allowBlank="1" showInputMessage="1" showErrorMessage="1" sqref="B22" xr:uid="{00000000-0002-0000-0700-000000000000}">
      <formula1>"YES,NO"</formula1>
    </dataValidation>
  </dataValidations>
  <hyperlinks>
    <hyperlink ref="A27" location="'6. Other income'!A1" display="Next section: Insurance and other income" xr:uid="{00000000-0004-0000-0700-000000000000}"/>
    <hyperlink ref="A29" location="Review!A1" display="Review all section entries" xr:uid="{00000000-0004-0000-0700-000001000000}"/>
    <hyperlink ref="A28" location="'Table of contents'!A1" display="Table of contents" xr:uid="{00000000-0004-0000-0700-000002000000}"/>
  </hyperlinks>
  <pageMargins left="0.70866141732283472" right="0.70866141732283472" top="0.74803149606299213" bottom="0.74803149606299213" header="0.31496062992125984" footer="0.31496062992125984"/>
  <pageSetup paperSize="8" scale="68" orientation="landscape" r:id="rId1"/>
  <rowBreaks count="1" manualBreakCount="1">
    <brk id="29" max="6" man="1"/>
  </rowBreaks>
  <colBreaks count="1" manualBreakCount="1">
    <brk id="7"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F5361C5-2712-47FE-B94E-CB31CD8A6E3B}"/>
</file>

<file path=customXml/itemProps2.xml><?xml version="1.0" encoding="utf-8"?>
<ds:datastoreItem xmlns:ds="http://schemas.openxmlformats.org/officeDocument/2006/customXml" ds:itemID="{FCFDCB33-3E11-4246-A646-3C4978542821}"/>
</file>

<file path=customXml/itemProps3.xml><?xml version="1.0" encoding="utf-8"?>
<ds:datastoreItem xmlns:ds="http://schemas.openxmlformats.org/officeDocument/2006/customXml" ds:itemID="{0C2C7DB0-7CB5-4EC1-8499-9A111B32A4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22</vt:i4>
      </vt:variant>
    </vt:vector>
  </HeadingPairs>
  <TitlesOfParts>
    <vt:vector size="49" baseType="lpstr">
      <vt:lpstr>Front page</vt:lpstr>
      <vt:lpstr>Table of contents</vt:lpstr>
      <vt:lpstr>Intro &amp; guidance</vt:lpstr>
      <vt:lpstr>Technical</vt:lpstr>
      <vt:lpstr>1. Reporting information</vt:lpstr>
      <vt:lpstr>2. Membership</vt:lpstr>
      <vt:lpstr>3. Contributions</vt:lpstr>
      <vt:lpstr>4. Transfers in</vt:lpstr>
      <vt:lpstr>5. Investment income</vt:lpstr>
      <vt:lpstr>6. Other income</vt:lpstr>
      <vt:lpstr>7. Benefits</vt:lpstr>
      <vt:lpstr>8. Leavers and transfers out</vt:lpstr>
      <vt:lpstr>9. Expenses</vt:lpstr>
      <vt:lpstr>10. Taxation</vt:lpstr>
      <vt:lpstr>11. Assets</vt:lpstr>
      <vt:lpstr>12. Liabilities</vt:lpstr>
      <vt:lpstr>13. Derivatives balances</vt:lpstr>
      <vt:lpstr>14a. Transactions_long</vt:lpstr>
      <vt:lpstr>14b. Transactions_short</vt:lpstr>
      <vt:lpstr>15. Pooled investment vehicles</vt:lpstr>
      <vt:lpstr>16. Gilts</vt:lpstr>
      <vt:lpstr>17. Overseas assets by country</vt:lpstr>
      <vt:lpstr>18. Capital transfers</vt:lpstr>
      <vt:lpstr>Review</vt:lpstr>
      <vt:lpstr>END - Completion time</vt:lpstr>
      <vt:lpstr>csv</vt:lpstr>
      <vt:lpstr>Drop down lists</vt:lpstr>
      <vt:lpstr>'10. Taxation'!Print_Area</vt:lpstr>
      <vt:lpstr>'12. Liabilities'!Print_Area</vt:lpstr>
      <vt:lpstr>'13. Derivatives balances'!Print_Area</vt:lpstr>
      <vt:lpstr>'14a. Transactions_long'!Print_Area</vt:lpstr>
      <vt:lpstr>'14b. Transactions_short'!Print_Area</vt:lpstr>
      <vt:lpstr>'15. Pooled investment vehicles'!Print_Area</vt:lpstr>
      <vt:lpstr>'16. Gilts'!Print_Area</vt:lpstr>
      <vt:lpstr>'17. Overseas assets by country'!Print_Area</vt:lpstr>
      <vt:lpstr>'18. Capital transfers'!Print_Area</vt:lpstr>
      <vt:lpstr>'2. Membership'!Print_Area</vt:lpstr>
      <vt:lpstr>'3. Contributions'!Print_Area</vt:lpstr>
      <vt:lpstr>'4. Transfers in'!Print_Area</vt:lpstr>
      <vt:lpstr>'5. Investment income'!Print_Area</vt:lpstr>
      <vt:lpstr>'6. Other income'!Print_Area</vt:lpstr>
      <vt:lpstr>'7. Benefits'!Print_Area</vt:lpstr>
      <vt:lpstr>'8. Leavers and transfers out'!Print_Area</vt:lpstr>
      <vt:lpstr>'9. Expenses'!Print_Area</vt:lpstr>
      <vt:lpstr>'END - Completion time'!Print_Area</vt:lpstr>
      <vt:lpstr>'Front page'!Print_Area</vt:lpstr>
      <vt:lpstr>'Intro &amp; guidance'!Print_Area</vt:lpstr>
      <vt:lpstr>Review!Print_Area</vt:lpstr>
      <vt:lpstr>Technical!Print_Area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Levy, Sarah</dc:creator>
  <cp:lastModifiedBy>Fardaus, Shakila</cp:lastModifiedBy>
  <cp:lastPrinted>2019-09-17T11:36:25Z</cp:lastPrinted>
  <dcterms:created xsi:type="dcterms:W3CDTF">2018-07-16T07:56:04Z</dcterms:created>
  <dcterms:modified xsi:type="dcterms:W3CDTF">2021-09-14T21:14:47Z</dcterms:modified>
</cp:coreProperties>
</file>